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Outros computadores\USB e dispositivos externos\MEV 2023\PREFEITURA\2025\PROCESSO LICITATÓRIO\UBS MORADA DO SOL\"/>
    </mc:Choice>
  </mc:AlternateContent>
  <xr:revisionPtr revIDLastSave="0" documentId="13_ncr:1_{262424C4-977E-43BB-AF28-AB58CB5F58DD}" xr6:coauthVersionLast="47" xr6:coauthVersionMax="47" xr10:uidLastSave="{00000000-0000-0000-0000-000000000000}"/>
  <bookViews>
    <workbookView xWindow="-108" yWindow="-108" windowWidth="23256" windowHeight="12456" activeTab="1" xr2:uid="{92F9AF1D-EBF7-411B-9C02-766C56D09421}"/>
  </bookViews>
  <sheets>
    <sheet name="Planilha1" sheetId="1" r:id="rId1"/>
    <sheet name="Planilha2" sheetId="2" r:id="rId2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7" i="2" l="1"/>
  <c r="N37" i="2"/>
  <c r="M39" i="2"/>
  <c r="C15" i="2"/>
  <c r="D15" i="2"/>
  <c r="N41" i="2"/>
  <c r="E13" i="2"/>
  <c r="D13" i="2"/>
  <c r="N51" i="2"/>
  <c r="N50" i="2"/>
  <c r="N49" i="2"/>
  <c r="N48" i="2"/>
  <c r="N47" i="2"/>
  <c r="N45" i="2"/>
  <c r="N43" i="2"/>
  <c r="M45" i="2"/>
  <c r="M43" i="2"/>
  <c r="M52" i="2" s="1"/>
  <c r="L52" i="2"/>
  <c r="K43" i="2"/>
  <c r="K52" i="2" s="1"/>
  <c r="J41" i="2"/>
  <c r="F15" i="2"/>
  <c r="E15" i="2"/>
  <c r="E52" i="2" s="1"/>
  <c r="M41" i="2"/>
  <c r="L41" i="2"/>
  <c r="K41" i="2"/>
  <c r="L39" i="2"/>
  <c r="K35" i="2"/>
  <c r="K33" i="2"/>
  <c r="J33" i="2"/>
  <c r="I33" i="2"/>
  <c r="I31" i="2"/>
  <c r="J29" i="2"/>
  <c r="I29" i="2"/>
  <c r="H52" i="2"/>
  <c r="I52" i="2"/>
  <c r="J52" i="2"/>
  <c r="N52" i="2"/>
  <c r="C52" i="2"/>
  <c r="D52" i="2"/>
  <c r="F52" i="2"/>
  <c r="G52" i="2"/>
  <c r="O53" i="2"/>
  <c r="O52" i="2"/>
  <c r="O51" i="2"/>
  <c r="O49" i="2"/>
  <c r="O47" i="2"/>
  <c r="O45" i="2"/>
  <c r="O43" i="2"/>
  <c r="O41" i="2"/>
  <c r="O39" i="2"/>
  <c r="O37" i="2"/>
  <c r="O35" i="2"/>
  <c r="O33" i="2"/>
  <c r="O31" i="2"/>
  <c r="O29" i="2"/>
  <c r="J27" i="2"/>
  <c r="I27" i="2"/>
  <c r="O27" i="2"/>
  <c r="I25" i="2"/>
  <c r="H25" i="2"/>
  <c r="O25" i="2"/>
  <c r="H23" i="2"/>
  <c r="G23" i="2"/>
  <c r="O23" i="2"/>
  <c r="H21" i="2"/>
  <c r="O21" i="2"/>
  <c r="H19" i="2"/>
  <c r="G19" i="2"/>
  <c r="O19" i="2"/>
  <c r="F17" i="2"/>
  <c r="E17" i="2"/>
  <c r="O17" i="2"/>
  <c r="O15" i="2"/>
  <c r="C13" i="2"/>
  <c r="O13" i="2"/>
  <c r="L11" i="2"/>
  <c r="K11" i="2"/>
  <c r="J11" i="2"/>
  <c r="H11" i="2"/>
  <c r="I11" i="2"/>
  <c r="G11" i="2"/>
  <c r="F11" i="2"/>
  <c r="E11" i="2"/>
  <c r="D11" i="2"/>
  <c r="C11" i="2"/>
  <c r="O11" i="2"/>
  <c r="A50" i="2"/>
  <c r="A48" i="2"/>
  <c r="A46" i="2"/>
  <c r="A44" i="2"/>
  <c r="A42" i="2"/>
  <c r="A40" i="2"/>
  <c r="A38" i="2"/>
  <c r="A36" i="2"/>
  <c r="A34" i="2"/>
  <c r="A32" i="2"/>
  <c r="A30" i="2"/>
  <c r="A28" i="2"/>
  <c r="A26" i="2"/>
  <c r="A24" i="2"/>
  <c r="A22" i="2"/>
  <c r="A20" i="2"/>
  <c r="A18" i="2"/>
  <c r="A16" i="2"/>
  <c r="A14" i="2"/>
  <c r="A12" i="2"/>
  <c r="A10" i="2"/>
  <c r="O20" i="2"/>
  <c r="O10" i="2" l="1"/>
  <c r="K495" i="1" l="1"/>
  <c r="J27" i="1"/>
  <c r="K27" i="1" s="1"/>
  <c r="J29" i="1"/>
  <c r="K29" i="1" s="1"/>
  <c r="J32" i="1"/>
  <c r="K32" i="1" s="1"/>
  <c r="J33" i="1"/>
  <c r="K33" i="1" s="1"/>
  <c r="J34" i="1"/>
  <c r="K34" i="1" s="1"/>
  <c r="J35" i="1"/>
  <c r="K35" i="1" s="1"/>
  <c r="J36" i="1"/>
  <c r="K36" i="1" s="1"/>
  <c r="J37" i="1"/>
  <c r="K37" i="1" s="1"/>
  <c r="J38" i="1"/>
  <c r="K38" i="1" s="1"/>
  <c r="J39" i="1"/>
  <c r="K39" i="1" s="1"/>
  <c r="J40" i="1"/>
  <c r="K40" i="1" s="1"/>
  <c r="J41" i="1"/>
  <c r="K41" i="1" s="1"/>
  <c r="J42" i="1"/>
  <c r="K42" i="1" s="1"/>
  <c r="J43" i="1"/>
  <c r="K43" i="1" s="1"/>
  <c r="J44" i="1"/>
  <c r="K44" i="1" s="1"/>
  <c r="J45" i="1"/>
  <c r="K45" i="1" s="1"/>
  <c r="J46" i="1"/>
  <c r="K46" i="1" s="1"/>
  <c r="J47" i="1"/>
  <c r="K47" i="1" s="1"/>
  <c r="J51" i="1"/>
  <c r="K51" i="1" s="1"/>
  <c r="J52" i="1"/>
  <c r="K52" i="1" s="1"/>
  <c r="J53" i="1"/>
  <c r="K53" i="1" s="1"/>
  <c r="J54" i="1"/>
  <c r="K54" i="1" s="1"/>
  <c r="J55" i="1"/>
  <c r="K55" i="1" s="1"/>
  <c r="J56" i="1"/>
  <c r="K56" i="1" s="1"/>
  <c r="J57" i="1"/>
  <c r="K57" i="1" s="1"/>
  <c r="J59" i="1"/>
  <c r="K59" i="1" s="1"/>
  <c r="J60" i="1"/>
  <c r="K60" i="1" s="1"/>
  <c r="J61" i="1"/>
  <c r="K61" i="1" s="1"/>
  <c r="J62" i="1"/>
  <c r="K62" i="1" s="1"/>
  <c r="J63" i="1"/>
  <c r="K63" i="1" s="1"/>
  <c r="J64" i="1"/>
  <c r="K64" i="1" s="1"/>
  <c r="J65" i="1"/>
  <c r="K65" i="1" s="1"/>
  <c r="J66" i="1"/>
  <c r="K66" i="1" s="1"/>
  <c r="J67" i="1"/>
  <c r="K67" i="1" s="1"/>
  <c r="J68" i="1"/>
  <c r="K68" i="1" s="1"/>
  <c r="J70" i="1"/>
  <c r="K70" i="1" s="1"/>
  <c r="J71" i="1"/>
  <c r="K71" i="1" s="1"/>
  <c r="J72" i="1"/>
  <c r="K72" i="1" s="1"/>
  <c r="J73" i="1"/>
  <c r="K73" i="1" s="1"/>
  <c r="J74" i="1"/>
  <c r="K74" i="1" s="1"/>
  <c r="J75" i="1"/>
  <c r="K75" i="1" s="1"/>
  <c r="J76" i="1"/>
  <c r="K76" i="1" s="1"/>
  <c r="J77" i="1"/>
  <c r="K77" i="1" s="1"/>
  <c r="J78" i="1"/>
  <c r="K78" i="1" s="1"/>
  <c r="J79" i="1"/>
  <c r="K79" i="1" s="1"/>
  <c r="J80" i="1"/>
  <c r="K80" i="1" s="1"/>
  <c r="J84" i="1"/>
  <c r="K84" i="1" s="1"/>
  <c r="J85" i="1"/>
  <c r="K85" i="1" s="1"/>
  <c r="J86" i="1"/>
  <c r="K86" i="1" s="1"/>
  <c r="J87" i="1"/>
  <c r="K87" i="1" s="1"/>
  <c r="J88" i="1"/>
  <c r="K88" i="1" s="1"/>
  <c r="J89" i="1"/>
  <c r="K89" i="1" s="1"/>
  <c r="J91" i="1"/>
  <c r="K91" i="1" s="1"/>
  <c r="J92" i="1"/>
  <c r="K92" i="1" s="1"/>
  <c r="J93" i="1"/>
  <c r="K93" i="1" s="1"/>
  <c r="J94" i="1"/>
  <c r="K94" i="1" s="1"/>
  <c r="J96" i="1"/>
  <c r="K96" i="1" s="1"/>
  <c r="J97" i="1"/>
  <c r="K97" i="1" s="1"/>
  <c r="J98" i="1"/>
  <c r="K98" i="1" s="1"/>
  <c r="J102" i="1"/>
  <c r="K102" i="1" s="1"/>
  <c r="J103" i="1"/>
  <c r="K103" i="1" s="1"/>
  <c r="J104" i="1"/>
  <c r="K104" i="1" s="1"/>
  <c r="J106" i="1"/>
  <c r="K106" i="1" s="1"/>
  <c r="J107" i="1"/>
  <c r="K107" i="1" s="1"/>
  <c r="J109" i="1"/>
  <c r="K109" i="1" s="1"/>
  <c r="J110" i="1"/>
  <c r="K110" i="1" s="1"/>
  <c r="J111" i="1"/>
  <c r="K111" i="1" s="1"/>
  <c r="J114" i="1"/>
  <c r="K114" i="1" s="1"/>
  <c r="J115" i="1"/>
  <c r="K115" i="1" s="1"/>
  <c r="J120" i="1"/>
  <c r="K120" i="1" s="1"/>
  <c r="J121" i="1"/>
  <c r="K121" i="1" s="1"/>
  <c r="J122" i="1"/>
  <c r="K122" i="1" s="1"/>
  <c r="J123" i="1"/>
  <c r="K123" i="1" s="1"/>
  <c r="J124" i="1"/>
  <c r="K124" i="1" s="1"/>
  <c r="J127" i="1"/>
  <c r="K127" i="1" s="1"/>
  <c r="J128" i="1"/>
  <c r="K128" i="1" s="1"/>
  <c r="J129" i="1"/>
  <c r="K129" i="1" s="1"/>
  <c r="J130" i="1"/>
  <c r="K130" i="1" s="1"/>
  <c r="J131" i="1"/>
  <c r="K131" i="1" s="1"/>
  <c r="J132" i="1"/>
  <c r="K132" i="1" s="1"/>
  <c r="J134" i="1"/>
  <c r="K134" i="1" s="1"/>
  <c r="J135" i="1"/>
  <c r="K135" i="1" s="1"/>
  <c r="J136" i="1"/>
  <c r="K136" i="1" s="1"/>
  <c r="J139" i="1"/>
  <c r="K139" i="1" s="1"/>
  <c r="J141" i="1"/>
  <c r="K141" i="1" s="1"/>
  <c r="J142" i="1"/>
  <c r="K142" i="1" s="1"/>
  <c r="J143" i="1"/>
  <c r="K143" i="1" s="1"/>
  <c r="J144" i="1"/>
  <c r="K144" i="1" s="1"/>
  <c r="J145" i="1"/>
  <c r="K145" i="1" s="1"/>
  <c r="J146" i="1"/>
  <c r="K146" i="1" s="1"/>
  <c r="J147" i="1"/>
  <c r="K147" i="1" s="1"/>
  <c r="J151" i="1"/>
  <c r="K151" i="1" s="1"/>
  <c r="J152" i="1"/>
  <c r="K152" i="1" s="1"/>
  <c r="J153" i="1"/>
  <c r="K153" i="1" s="1"/>
  <c r="J155" i="1"/>
  <c r="K155" i="1" s="1"/>
  <c r="J159" i="1"/>
  <c r="K159" i="1" s="1"/>
  <c r="J160" i="1"/>
  <c r="K160" i="1" s="1"/>
  <c r="J162" i="1"/>
  <c r="K162" i="1" s="1"/>
  <c r="J163" i="1"/>
  <c r="K163" i="1" s="1"/>
  <c r="J165" i="1"/>
  <c r="K165" i="1" s="1"/>
  <c r="J169" i="1"/>
  <c r="K169" i="1" s="1"/>
  <c r="K170" i="1" s="1"/>
  <c r="J173" i="1"/>
  <c r="K173" i="1" s="1"/>
  <c r="K174" i="1" s="1"/>
  <c r="J177" i="1"/>
  <c r="K177" i="1" s="1"/>
  <c r="J178" i="1"/>
  <c r="K178" i="1" s="1"/>
  <c r="J179" i="1"/>
  <c r="K179" i="1" s="1"/>
  <c r="J180" i="1"/>
  <c r="K180" i="1" s="1"/>
  <c r="J181" i="1"/>
  <c r="K181" i="1" s="1"/>
  <c r="J183" i="1"/>
  <c r="K183" i="1" s="1"/>
  <c r="J184" i="1"/>
  <c r="K184" i="1" s="1"/>
  <c r="J186" i="1"/>
  <c r="K186" i="1" s="1"/>
  <c r="J187" i="1"/>
  <c r="K187" i="1" s="1"/>
  <c r="J190" i="1"/>
  <c r="K190" i="1" s="1"/>
  <c r="K191" i="1" s="1"/>
  <c r="J194" i="1"/>
  <c r="K194" i="1" s="1"/>
  <c r="J196" i="1"/>
  <c r="K196" i="1" s="1"/>
  <c r="J197" i="1"/>
  <c r="K197" i="1" s="1"/>
  <c r="J198" i="1"/>
  <c r="K198" i="1" s="1"/>
  <c r="J199" i="1"/>
  <c r="K199" i="1" s="1"/>
  <c r="J200" i="1"/>
  <c r="K200" i="1" s="1"/>
  <c r="J201" i="1"/>
  <c r="K201" i="1" s="1"/>
  <c r="J202" i="1"/>
  <c r="K202" i="1" s="1"/>
  <c r="J204" i="1"/>
  <c r="K204" i="1" s="1"/>
  <c r="J205" i="1"/>
  <c r="K205" i="1" s="1"/>
  <c r="J206" i="1"/>
  <c r="K206" i="1" s="1"/>
  <c r="J207" i="1"/>
  <c r="K207" i="1" s="1"/>
  <c r="J208" i="1"/>
  <c r="K208" i="1" s="1"/>
  <c r="J209" i="1"/>
  <c r="K209" i="1" s="1"/>
  <c r="J210" i="1"/>
  <c r="K210" i="1" s="1"/>
  <c r="J211" i="1"/>
  <c r="K211" i="1" s="1"/>
  <c r="J212" i="1"/>
  <c r="K212" i="1" s="1"/>
  <c r="J213" i="1"/>
  <c r="K213" i="1" s="1"/>
  <c r="J214" i="1"/>
  <c r="K214" i="1" s="1"/>
  <c r="J215" i="1"/>
  <c r="K215" i="1" s="1"/>
  <c r="J216" i="1"/>
  <c r="K216" i="1" s="1"/>
  <c r="J217" i="1"/>
  <c r="K217" i="1" s="1"/>
  <c r="J218" i="1"/>
  <c r="K218" i="1" s="1"/>
  <c r="J222" i="1"/>
  <c r="K222" i="1" s="1"/>
  <c r="J223" i="1"/>
  <c r="K223" i="1" s="1"/>
  <c r="J224" i="1"/>
  <c r="K224" i="1" s="1"/>
  <c r="J225" i="1"/>
  <c r="K225" i="1" s="1"/>
  <c r="J226" i="1"/>
  <c r="K226" i="1" s="1"/>
  <c r="J227" i="1"/>
  <c r="K227" i="1" s="1"/>
  <c r="J228" i="1"/>
  <c r="K228" i="1" s="1"/>
  <c r="J229" i="1"/>
  <c r="K229" i="1" s="1"/>
  <c r="J230" i="1"/>
  <c r="K230" i="1" s="1"/>
  <c r="J231" i="1"/>
  <c r="K231" i="1" s="1"/>
  <c r="J232" i="1"/>
  <c r="K232" i="1" s="1"/>
  <c r="J233" i="1"/>
  <c r="K233" i="1" s="1"/>
  <c r="J234" i="1"/>
  <c r="K234" i="1" s="1"/>
  <c r="J235" i="1"/>
  <c r="K235" i="1" s="1"/>
  <c r="J236" i="1"/>
  <c r="K236" i="1" s="1"/>
  <c r="J237" i="1"/>
  <c r="K237" i="1" s="1"/>
  <c r="J238" i="1"/>
  <c r="K238" i="1" s="1"/>
  <c r="J239" i="1"/>
  <c r="K239" i="1" s="1"/>
  <c r="J240" i="1"/>
  <c r="K240" i="1" s="1"/>
  <c r="J241" i="1"/>
  <c r="K241" i="1" s="1"/>
  <c r="J242" i="1"/>
  <c r="K242" i="1" s="1"/>
  <c r="J243" i="1"/>
  <c r="K243" i="1" s="1"/>
  <c r="J244" i="1"/>
  <c r="K244" i="1" s="1"/>
  <c r="J245" i="1"/>
  <c r="K245" i="1" s="1"/>
  <c r="J246" i="1"/>
  <c r="K246" i="1" s="1"/>
  <c r="J247" i="1"/>
  <c r="K247" i="1" s="1"/>
  <c r="J248" i="1"/>
  <c r="K248" i="1" s="1"/>
  <c r="J249" i="1"/>
  <c r="K249" i="1" s="1"/>
  <c r="J250" i="1"/>
  <c r="K250" i="1" s="1"/>
  <c r="J251" i="1"/>
  <c r="K251" i="1" s="1"/>
  <c r="J252" i="1"/>
  <c r="K252" i="1" s="1"/>
  <c r="J253" i="1"/>
  <c r="K253" i="1" s="1"/>
  <c r="J254" i="1"/>
  <c r="K254" i="1" s="1"/>
  <c r="J255" i="1"/>
  <c r="K255" i="1" s="1"/>
  <c r="J256" i="1"/>
  <c r="K256" i="1" s="1"/>
  <c r="J257" i="1"/>
  <c r="K257" i="1" s="1"/>
  <c r="J258" i="1"/>
  <c r="K258" i="1" s="1"/>
  <c r="J259" i="1"/>
  <c r="K259" i="1" s="1"/>
  <c r="J260" i="1"/>
  <c r="K260" i="1" s="1"/>
  <c r="J261" i="1"/>
  <c r="K261" i="1" s="1"/>
  <c r="J262" i="1"/>
  <c r="K262" i="1" s="1"/>
  <c r="J263" i="1"/>
  <c r="K263" i="1" s="1"/>
  <c r="J265" i="1"/>
  <c r="K265" i="1" s="1"/>
  <c r="J266" i="1"/>
  <c r="K266" i="1" s="1"/>
  <c r="J267" i="1"/>
  <c r="K267" i="1" s="1"/>
  <c r="J268" i="1"/>
  <c r="K268" i="1" s="1"/>
  <c r="J269" i="1"/>
  <c r="K269" i="1" s="1"/>
  <c r="J270" i="1"/>
  <c r="K270" i="1" s="1"/>
  <c r="J271" i="1"/>
  <c r="K271" i="1" s="1"/>
  <c r="J272" i="1"/>
  <c r="K272" i="1" s="1"/>
  <c r="J273" i="1"/>
  <c r="K273" i="1" s="1"/>
  <c r="J274" i="1"/>
  <c r="K274" i="1" s="1"/>
  <c r="J275" i="1"/>
  <c r="K275" i="1" s="1"/>
  <c r="J276" i="1"/>
  <c r="K276" i="1" s="1"/>
  <c r="J277" i="1"/>
  <c r="K277" i="1" s="1"/>
  <c r="J278" i="1"/>
  <c r="K278" i="1" s="1"/>
  <c r="J279" i="1"/>
  <c r="K279" i="1" s="1"/>
  <c r="J280" i="1"/>
  <c r="K280" i="1" s="1"/>
  <c r="J281" i="1"/>
  <c r="K281" i="1" s="1"/>
  <c r="J282" i="1"/>
  <c r="K282" i="1" s="1"/>
  <c r="J283" i="1"/>
  <c r="K283" i="1" s="1"/>
  <c r="J284" i="1"/>
  <c r="K284" i="1" s="1"/>
  <c r="J285" i="1"/>
  <c r="K285" i="1" s="1"/>
  <c r="J286" i="1"/>
  <c r="K286" i="1" s="1"/>
  <c r="J287" i="1"/>
  <c r="K287" i="1" s="1"/>
  <c r="J288" i="1"/>
  <c r="K288" i="1" s="1"/>
  <c r="J289" i="1"/>
  <c r="K289" i="1" s="1"/>
  <c r="J290" i="1"/>
  <c r="K290" i="1" s="1"/>
  <c r="J291" i="1"/>
  <c r="K291" i="1" s="1"/>
  <c r="J292" i="1"/>
  <c r="K292" i="1" s="1"/>
  <c r="J293" i="1"/>
  <c r="K293" i="1" s="1"/>
  <c r="J294" i="1"/>
  <c r="K294" i="1" s="1"/>
  <c r="J295" i="1"/>
  <c r="K295" i="1" s="1"/>
  <c r="J296" i="1"/>
  <c r="K296" i="1" s="1"/>
  <c r="J297" i="1"/>
  <c r="K297" i="1" s="1"/>
  <c r="J298" i="1"/>
  <c r="K298" i="1" s="1"/>
  <c r="J300" i="1"/>
  <c r="K300" i="1" s="1"/>
  <c r="J301" i="1"/>
  <c r="K301" i="1" s="1"/>
  <c r="J302" i="1"/>
  <c r="K302" i="1" s="1"/>
  <c r="J303" i="1"/>
  <c r="K303" i="1" s="1"/>
  <c r="J304" i="1"/>
  <c r="K304" i="1" s="1"/>
  <c r="J305" i="1"/>
  <c r="K305" i="1" s="1"/>
  <c r="J306" i="1"/>
  <c r="K306" i="1" s="1"/>
  <c r="J307" i="1"/>
  <c r="K307" i="1" s="1"/>
  <c r="J308" i="1"/>
  <c r="K308" i="1" s="1"/>
  <c r="J309" i="1"/>
  <c r="K309" i="1" s="1"/>
  <c r="J310" i="1"/>
  <c r="K310" i="1" s="1"/>
  <c r="J311" i="1"/>
  <c r="K311" i="1" s="1"/>
  <c r="J312" i="1"/>
  <c r="K312" i="1" s="1"/>
  <c r="J313" i="1"/>
  <c r="K313" i="1" s="1"/>
  <c r="J314" i="1"/>
  <c r="K314" i="1" s="1"/>
  <c r="J315" i="1"/>
  <c r="K315" i="1" s="1"/>
  <c r="J316" i="1"/>
  <c r="K316" i="1" s="1"/>
  <c r="J317" i="1"/>
  <c r="K317" i="1" s="1"/>
  <c r="J319" i="1"/>
  <c r="K319" i="1" s="1"/>
  <c r="J320" i="1"/>
  <c r="K320" i="1" s="1"/>
  <c r="J321" i="1"/>
  <c r="K321" i="1" s="1"/>
  <c r="J322" i="1"/>
  <c r="K322" i="1" s="1"/>
  <c r="J323" i="1"/>
  <c r="K323" i="1" s="1"/>
  <c r="J324" i="1"/>
  <c r="K324" i="1" s="1"/>
  <c r="J325" i="1"/>
  <c r="K325" i="1" s="1"/>
  <c r="J326" i="1"/>
  <c r="K326" i="1" s="1"/>
  <c r="J327" i="1"/>
  <c r="K327" i="1" s="1"/>
  <c r="J328" i="1"/>
  <c r="K328" i="1" s="1"/>
  <c r="J329" i="1"/>
  <c r="K329" i="1" s="1"/>
  <c r="J330" i="1"/>
  <c r="K330" i="1" s="1"/>
  <c r="J334" i="1"/>
  <c r="K334" i="1" s="1"/>
  <c r="J335" i="1"/>
  <c r="K335" i="1" s="1"/>
  <c r="J336" i="1"/>
  <c r="K336" i="1" s="1"/>
  <c r="J337" i="1"/>
  <c r="K337" i="1" s="1"/>
  <c r="J338" i="1"/>
  <c r="K338" i="1" s="1"/>
  <c r="J339" i="1"/>
  <c r="K339" i="1" s="1"/>
  <c r="J340" i="1"/>
  <c r="K340" i="1" s="1"/>
  <c r="J341" i="1"/>
  <c r="K341" i="1" s="1"/>
  <c r="J342" i="1"/>
  <c r="K342" i="1" s="1"/>
  <c r="J343" i="1"/>
  <c r="K343" i="1" s="1"/>
  <c r="J344" i="1"/>
  <c r="K344" i="1" s="1"/>
  <c r="J345" i="1"/>
  <c r="K345" i="1" s="1"/>
  <c r="J346" i="1"/>
  <c r="K346" i="1" s="1"/>
  <c r="J347" i="1"/>
  <c r="K347" i="1" s="1"/>
  <c r="J348" i="1"/>
  <c r="K348" i="1" s="1"/>
  <c r="J349" i="1"/>
  <c r="K349" i="1" s="1"/>
  <c r="J350" i="1"/>
  <c r="K350" i="1" s="1"/>
  <c r="J351" i="1"/>
  <c r="K351" i="1" s="1"/>
  <c r="J352" i="1"/>
  <c r="K352" i="1" s="1"/>
  <c r="J353" i="1"/>
  <c r="K353" i="1" s="1"/>
  <c r="J354" i="1"/>
  <c r="K354" i="1" s="1"/>
  <c r="J355" i="1"/>
  <c r="K355" i="1" s="1"/>
  <c r="J356" i="1"/>
  <c r="K356" i="1" s="1"/>
  <c r="J357" i="1"/>
  <c r="K357" i="1" s="1"/>
  <c r="J358" i="1"/>
  <c r="K358" i="1" s="1"/>
  <c r="J359" i="1"/>
  <c r="K359" i="1" s="1"/>
  <c r="J360" i="1"/>
  <c r="K360" i="1" s="1"/>
  <c r="J361" i="1"/>
  <c r="K361" i="1" s="1"/>
  <c r="J362" i="1"/>
  <c r="K362" i="1" s="1"/>
  <c r="J363" i="1"/>
  <c r="K363" i="1" s="1"/>
  <c r="J364" i="1"/>
  <c r="K364" i="1" s="1"/>
  <c r="J365" i="1"/>
  <c r="K365" i="1" s="1"/>
  <c r="J366" i="1"/>
  <c r="K366" i="1" s="1"/>
  <c r="J367" i="1"/>
  <c r="K367" i="1" s="1"/>
  <c r="J368" i="1"/>
  <c r="K368" i="1" s="1"/>
  <c r="J369" i="1"/>
  <c r="K369" i="1" s="1"/>
  <c r="J370" i="1"/>
  <c r="K370" i="1" s="1"/>
  <c r="J371" i="1"/>
  <c r="K371" i="1" s="1"/>
  <c r="J372" i="1"/>
  <c r="K372" i="1" s="1"/>
  <c r="J373" i="1"/>
  <c r="K373" i="1" s="1"/>
  <c r="J374" i="1"/>
  <c r="K374" i="1" s="1"/>
  <c r="J375" i="1"/>
  <c r="K375" i="1" s="1"/>
  <c r="J376" i="1"/>
  <c r="K376" i="1" s="1"/>
  <c r="J377" i="1"/>
  <c r="K377" i="1" s="1"/>
  <c r="J378" i="1"/>
  <c r="K378" i="1" s="1"/>
  <c r="J379" i="1"/>
  <c r="K379" i="1" s="1"/>
  <c r="J380" i="1"/>
  <c r="K380" i="1" s="1"/>
  <c r="J381" i="1"/>
  <c r="K381" i="1" s="1"/>
  <c r="J382" i="1"/>
  <c r="K382" i="1" s="1"/>
  <c r="J383" i="1"/>
  <c r="K383" i="1" s="1"/>
  <c r="J384" i="1"/>
  <c r="K384" i="1" s="1"/>
  <c r="J385" i="1"/>
  <c r="K385" i="1" s="1"/>
  <c r="J386" i="1"/>
  <c r="K386" i="1" s="1"/>
  <c r="J387" i="1"/>
  <c r="K387" i="1" s="1"/>
  <c r="J388" i="1"/>
  <c r="K388" i="1" s="1"/>
  <c r="J389" i="1"/>
  <c r="K389" i="1" s="1"/>
  <c r="J390" i="1"/>
  <c r="K390" i="1" s="1"/>
  <c r="J391" i="1"/>
  <c r="K391" i="1" s="1"/>
  <c r="J392" i="1"/>
  <c r="K392" i="1" s="1"/>
  <c r="J393" i="1"/>
  <c r="K393" i="1" s="1"/>
  <c r="J394" i="1"/>
  <c r="K394" i="1" s="1"/>
  <c r="J395" i="1"/>
  <c r="K395" i="1" s="1"/>
  <c r="J396" i="1"/>
  <c r="K396" i="1" s="1"/>
  <c r="J397" i="1"/>
  <c r="K397" i="1" s="1"/>
  <c r="J398" i="1"/>
  <c r="K398" i="1" s="1"/>
  <c r="J399" i="1"/>
  <c r="K399" i="1" s="1"/>
  <c r="J400" i="1"/>
  <c r="K400" i="1" s="1"/>
  <c r="J401" i="1"/>
  <c r="K401" i="1" s="1"/>
  <c r="J402" i="1"/>
  <c r="K402" i="1" s="1"/>
  <c r="J403" i="1"/>
  <c r="K403" i="1" s="1"/>
  <c r="J404" i="1"/>
  <c r="K404" i="1" s="1"/>
  <c r="J405" i="1"/>
  <c r="K405" i="1" s="1"/>
  <c r="J406" i="1"/>
  <c r="K406" i="1" s="1"/>
  <c r="J407" i="1"/>
  <c r="K407" i="1" s="1"/>
  <c r="J408" i="1"/>
  <c r="K408" i="1" s="1"/>
  <c r="J409" i="1"/>
  <c r="K409" i="1" s="1"/>
  <c r="J410" i="1"/>
  <c r="K410" i="1" s="1"/>
  <c r="J411" i="1"/>
  <c r="K411" i="1" s="1"/>
  <c r="J412" i="1"/>
  <c r="K412" i="1" s="1"/>
  <c r="J413" i="1"/>
  <c r="K413" i="1" s="1"/>
  <c r="J414" i="1"/>
  <c r="K414" i="1" s="1"/>
  <c r="J415" i="1"/>
  <c r="K415" i="1" s="1"/>
  <c r="J416" i="1"/>
  <c r="K416" i="1" s="1"/>
  <c r="J417" i="1"/>
  <c r="K417" i="1" s="1"/>
  <c r="J418" i="1"/>
  <c r="K418" i="1" s="1"/>
  <c r="J419" i="1"/>
  <c r="K419" i="1" s="1"/>
  <c r="J420" i="1"/>
  <c r="K420" i="1" s="1"/>
  <c r="J421" i="1"/>
  <c r="K421" i="1" s="1"/>
  <c r="J422" i="1"/>
  <c r="K422" i="1" s="1"/>
  <c r="J424" i="1"/>
  <c r="K424" i="1" s="1"/>
  <c r="J425" i="1"/>
  <c r="K425" i="1" s="1"/>
  <c r="J426" i="1"/>
  <c r="K426" i="1" s="1"/>
  <c r="J427" i="1"/>
  <c r="K427" i="1" s="1"/>
  <c r="J428" i="1"/>
  <c r="K428" i="1" s="1"/>
  <c r="J429" i="1"/>
  <c r="K429" i="1" s="1"/>
  <c r="J431" i="1"/>
  <c r="K431" i="1" s="1"/>
  <c r="J432" i="1"/>
  <c r="K432" i="1" s="1"/>
  <c r="J433" i="1"/>
  <c r="K433" i="1" s="1"/>
  <c r="J434" i="1"/>
  <c r="K434" i="1" s="1"/>
  <c r="J435" i="1"/>
  <c r="K435" i="1" s="1"/>
  <c r="J436" i="1"/>
  <c r="K436" i="1" s="1"/>
  <c r="J437" i="1"/>
  <c r="K437" i="1" s="1"/>
  <c r="J438" i="1"/>
  <c r="K438" i="1" s="1"/>
  <c r="J439" i="1"/>
  <c r="K439" i="1" s="1"/>
  <c r="J440" i="1"/>
  <c r="K440" i="1" s="1"/>
  <c r="J441" i="1"/>
  <c r="K441" i="1" s="1"/>
  <c r="J445" i="1"/>
  <c r="K445" i="1" s="1"/>
  <c r="J446" i="1"/>
  <c r="K446" i="1" s="1"/>
  <c r="J447" i="1"/>
  <c r="K447" i="1" s="1"/>
  <c r="J448" i="1"/>
  <c r="K448" i="1" s="1"/>
  <c r="J449" i="1"/>
  <c r="K449" i="1" s="1"/>
  <c r="J450" i="1"/>
  <c r="K450" i="1" s="1"/>
  <c r="J451" i="1"/>
  <c r="K451" i="1" s="1"/>
  <c r="J452" i="1"/>
  <c r="K452" i="1" s="1"/>
  <c r="J453" i="1"/>
  <c r="K453" i="1" s="1"/>
  <c r="J454" i="1"/>
  <c r="K454" i="1" s="1"/>
  <c r="J455" i="1"/>
  <c r="K455" i="1" s="1"/>
  <c r="J456" i="1"/>
  <c r="K456" i="1" s="1"/>
  <c r="J458" i="1"/>
  <c r="K458" i="1" s="1"/>
  <c r="J459" i="1"/>
  <c r="K459" i="1" s="1"/>
  <c r="J460" i="1"/>
  <c r="K460" i="1" s="1"/>
  <c r="J461" i="1"/>
  <c r="K461" i="1" s="1"/>
  <c r="J464" i="1"/>
  <c r="K464" i="1" s="1"/>
  <c r="J465" i="1"/>
  <c r="K465" i="1" s="1"/>
  <c r="J466" i="1"/>
  <c r="K466" i="1" s="1"/>
  <c r="J467" i="1"/>
  <c r="K467" i="1" s="1"/>
  <c r="J468" i="1"/>
  <c r="K468" i="1" s="1"/>
  <c r="J469" i="1"/>
  <c r="K469" i="1" s="1"/>
  <c r="J470" i="1"/>
  <c r="K470" i="1" s="1"/>
  <c r="J473" i="1"/>
  <c r="K473" i="1" s="1"/>
  <c r="J474" i="1"/>
  <c r="K474" i="1" s="1"/>
  <c r="J475" i="1"/>
  <c r="K475" i="1" s="1"/>
  <c r="J476" i="1"/>
  <c r="K476" i="1" s="1"/>
  <c r="J477" i="1"/>
  <c r="K477" i="1" s="1"/>
  <c r="J478" i="1"/>
  <c r="K478" i="1" s="1"/>
  <c r="J479" i="1"/>
  <c r="K479" i="1" s="1"/>
  <c r="J480" i="1"/>
  <c r="K480" i="1" s="1"/>
  <c r="J484" i="1"/>
  <c r="K484" i="1" s="1"/>
  <c r="J485" i="1"/>
  <c r="K485" i="1" s="1"/>
  <c r="J487" i="1"/>
  <c r="K487" i="1" s="1"/>
  <c r="J489" i="1"/>
  <c r="K489" i="1" s="1"/>
  <c r="J492" i="1"/>
  <c r="K492" i="1" s="1"/>
  <c r="K494" i="1" s="1"/>
  <c r="J493" i="1"/>
  <c r="K493" i="1" s="1"/>
  <c r="H65" i="1"/>
  <c r="H66" i="1"/>
  <c r="H67" i="1"/>
  <c r="H68" i="1"/>
  <c r="H70" i="1"/>
  <c r="H71" i="1"/>
  <c r="H72" i="1"/>
  <c r="H73" i="1"/>
  <c r="H74" i="1"/>
  <c r="H75" i="1"/>
  <c r="H76" i="1"/>
  <c r="H77" i="1"/>
  <c r="H78" i="1"/>
  <c r="H79" i="1"/>
  <c r="H80" i="1"/>
  <c r="H84" i="1"/>
  <c r="H85" i="1"/>
  <c r="H86" i="1"/>
  <c r="H87" i="1"/>
  <c r="H88" i="1"/>
  <c r="H89" i="1"/>
  <c r="H91" i="1"/>
  <c r="H92" i="1"/>
  <c r="H93" i="1"/>
  <c r="H94" i="1"/>
  <c r="H96" i="1"/>
  <c r="H97" i="1"/>
  <c r="H98" i="1"/>
  <c r="H102" i="1"/>
  <c r="H103" i="1"/>
  <c r="H104" i="1"/>
  <c r="H106" i="1"/>
  <c r="H107" i="1"/>
  <c r="H109" i="1"/>
  <c r="H110" i="1"/>
  <c r="H111" i="1"/>
  <c r="H114" i="1"/>
  <c r="H115" i="1"/>
  <c r="H120" i="1"/>
  <c r="H121" i="1"/>
  <c r="H122" i="1"/>
  <c r="H123" i="1"/>
  <c r="H124" i="1"/>
  <c r="H127" i="1"/>
  <c r="H128" i="1"/>
  <c r="H129" i="1"/>
  <c r="H130" i="1"/>
  <c r="H131" i="1"/>
  <c r="H132" i="1"/>
  <c r="H134" i="1"/>
  <c r="H135" i="1"/>
  <c r="H136" i="1"/>
  <c r="H139" i="1"/>
  <c r="H141" i="1"/>
  <c r="H142" i="1"/>
  <c r="H143" i="1"/>
  <c r="H144" i="1"/>
  <c r="H145" i="1"/>
  <c r="H146" i="1"/>
  <c r="H147" i="1"/>
  <c r="H151" i="1"/>
  <c r="H152" i="1"/>
  <c r="H153" i="1"/>
  <c r="H155" i="1"/>
  <c r="H159" i="1"/>
  <c r="H160" i="1"/>
  <c r="H162" i="1"/>
  <c r="H163" i="1"/>
  <c r="H165" i="1"/>
  <c r="H169" i="1"/>
  <c r="H173" i="1"/>
  <c r="H177" i="1"/>
  <c r="H178" i="1"/>
  <c r="H179" i="1"/>
  <c r="H180" i="1"/>
  <c r="H181" i="1"/>
  <c r="H183" i="1"/>
  <c r="H184" i="1"/>
  <c r="H186" i="1"/>
  <c r="H187" i="1"/>
  <c r="H190" i="1"/>
  <c r="H194" i="1"/>
  <c r="H196" i="1"/>
  <c r="H197" i="1"/>
  <c r="H198" i="1"/>
  <c r="H199" i="1"/>
  <c r="H200" i="1"/>
  <c r="H201" i="1"/>
  <c r="H202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4" i="1"/>
  <c r="H425" i="1"/>
  <c r="H426" i="1"/>
  <c r="H427" i="1"/>
  <c r="H428" i="1"/>
  <c r="H429" i="1"/>
  <c r="H431" i="1"/>
  <c r="H432" i="1"/>
  <c r="H433" i="1"/>
  <c r="H434" i="1"/>
  <c r="H435" i="1"/>
  <c r="H436" i="1"/>
  <c r="H437" i="1"/>
  <c r="H438" i="1"/>
  <c r="H439" i="1"/>
  <c r="H440" i="1"/>
  <c r="H441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8" i="1"/>
  <c r="H459" i="1"/>
  <c r="H460" i="1"/>
  <c r="H461" i="1"/>
  <c r="H464" i="1"/>
  <c r="H465" i="1"/>
  <c r="H466" i="1"/>
  <c r="H467" i="1"/>
  <c r="H468" i="1"/>
  <c r="H469" i="1"/>
  <c r="H470" i="1"/>
  <c r="H473" i="1"/>
  <c r="H474" i="1"/>
  <c r="H475" i="1"/>
  <c r="H476" i="1"/>
  <c r="H477" i="1"/>
  <c r="H478" i="1"/>
  <c r="H479" i="1"/>
  <c r="H480" i="1"/>
  <c r="H484" i="1"/>
  <c r="H485" i="1"/>
  <c r="H487" i="1"/>
  <c r="H489" i="1"/>
  <c r="H492" i="1"/>
  <c r="H493" i="1"/>
  <c r="H51" i="1"/>
  <c r="H52" i="1"/>
  <c r="H53" i="1"/>
  <c r="H54" i="1"/>
  <c r="H55" i="1"/>
  <c r="H56" i="1"/>
  <c r="H57" i="1"/>
  <c r="H59" i="1"/>
  <c r="H60" i="1"/>
  <c r="H61" i="1"/>
  <c r="H62" i="1"/>
  <c r="H63" i="1"/>
  <c r="H64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25" i="1"/>
  <c r="H27" i="1"/>
  <c r="H29" i="1"/>
  <c r="H32" i="1"/>
  <c r="H33" i="1"/>
  <c r="H15" i="1"/>
  <c r="H16" i="1"/>
  <c r="H17" i="1"/>
  <c r="H18" i="1"/>
  <c r="H19" i="1"/>
  <c r="H20" i="1"/>
  <c r="H21" i="1"/>
  <c r="H22" i="1"/>
  <c r="H23" i="1"/>
  <c r="J25" i="1"/>
  <c r="K25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14" i="1"/>
  <c r="K14" i="1" s="1"/>
  <c r="K490" i="1" l="1"/>
  <c r="K481" i="1"/>
  <c r="K471" i="1"/>
  <c r="K462" i="1"/>
  <c r="K442" i="1"/>
  <c r="K331" i="1"/>
  <c r="K219" i="1"/>
  <c r="K188" i="1"/>
  <c r="K166" i="1"/>
  <c r="K156" i="1"/>
  <c r="K148" i="1"/>
  <c r="K116" i="1"/>
  <c r="K112" i="1"/>
  <c r="K99" i="1"/>
  <c r="K81" i="1"/>
  <c r="K30" i="1"/>
  <c r="K48" i="1"/>
  <c r="H14" i="1" l="1"/>
</calcChain>
</file>

<file path=xl/sharedStrings.xml><?xml version="1.0" encoding="utf-8"?>
<sst xmlns="http://schemas.openxmlformats.org/spreadsheetml/2006/main" count="2192" uniqueCount="1301">
  <si>
    <r>
      <rPr>
        <b/>
        <sz val="18"/>
        <color theme="1"/>
        <rFont val="Calibri"/>
        <family val="2"/>
        <scheme val="minor"/>
      </rPr>
      <t>PREFEITURA MUNICIPAL DE ORLÂNDIA</t>
    </r>
    <r>
      <rPr>
        <sz val="11"/>
        <color theme="1"/>
        <rFont val="Calibri"/>
        <family val="2"/>
        <scheme val="minor"/>
      </rPr>
      <t xml:space="preserve">
ESTADO DE SÃO PAULO
SECRETARIA DE INFRAESTRUTURA URBANA
PÇA. CEL. ORLANDO, 600 - C. P. 77 - CEP 14620-000 – FONE PABX (16) 3820-8000 - CNPJ: 45.351.749/0001-11</t>
    </r>
  </si>
  <si>
    <t xml:space="preserve">PLANILHA ORÇAMENTÁRIA </t>
  </si>
  <si>
    <r>
      <rPr>
        <b/>
        <sz val="11"/>
        <color rgb="FF000000"/>
        <rFont val="Calibri"/>
        <family val="2"/>
      </rPr>
      <t>DATA DE ELABORAÇÃO:</t>
    </r>
    <r>
      <rPr>
        <sz val="8"/>
        <color rgb="FF000000"/>
        <rFont val="Calibri2"/>
      </rPr>
      <t xml:space="preserve"> Setembro de 2025</t>
    </r>
  </si>
  <si>
    <r>
      <rPr>
        <b/>
        <sz val="8"/>
        <color rgb="FF000000"/>
        <rFont val="Calibri2"/>
      </rPr>
      <t>BASE DA REFERÊNCIA:</t>
    </r>
    <r>
      <rPr>
        <sz val="8"/>
        <color rgb="FF000000"/>
        <rFont val="Calibri2"/>
      </rPr>
      <t xml:space="preserve"> SINAPI (07/2025) - CPOS/CDHU (06/2025) - SBC (08/2025) - ORSE (06/2025) - IOPES (05/2025) - EMOP (07/2025) - SIURB (01/2025)</t>
    </r>
  </si>
  <si>
    <r>
      <t xml:space="preserve">LOCAL: </t>
    </r>
    <r>
      <rPr>
        <sz val="11"/>
        <color rgb="FF000000"/>
        <rFont val="Calibri"/>
        <family val="2"/>
      </rPr>
      <t>Avenida O, esquina com a rua 22, numero 0, Loteamento Morada do Sol</t>
    </r>
  </si>
  <si>
    <r>
      <rPr>
        <b/>
        <sz val="11"/>
        <color rgb="FF000000"/>
        <rFont val="Calibri"/>
        <family val="2"/>
      </rPr>
      <t xml:space="preserve">OBRA: </t>
    </r>
    <r>
      <rPr>
        <sz val="9"/>
        <color rgb="FF000000"/>
        <rFont val="Calibri2"/>
      </rPr>
      <t>Unidade Básica de Saúde Porte 2 - Área Construída: 500,17m²</t>
    </r>
  </si>
  <si>
    <t>SERVIÇOS PRELIMINARES E INDIRETOS</t>
  </si>
  <si>
    <t xml:space="preserve"> 1.1 </t>
  </si>
  <si>
    <t>CANTEIRO DE OBRAS</t>
  </si>
  <si>
    <t xml:space="preserve"> 1.1.1 </t>
  </si>
  <si>
    <t xml:space="preserve"> CPU2526 </t>
  </si>
  <si>
    <t>Próprio</t>
  </si>
  <si>
    <t>LOCAÇÃO DE CONTAINER TIPO DEPÓSITO - ÁREA MÍNIMA DE 13,80 M2</t>
  </si>
  <si>
    <t>UNXMÊS</t>
  </si>
  <si>
    <t xml:space="preserve"> 1.1.2 </t>
  </si>
  <si>
    <t xml:space="preserve"> CPU2527 </t>
  </si>
  <si>
    <t>BARRACÃO ABERTO PARA APOIO À PRODUÇÃO (CARPINTARIA, CENTRAL DE ARMAÇÃO, OFICINA, ETC.) C/ TESOURAS, TELHA 4MM, PISO EM CONCRETO DESEMPOLADO</t>
  </si>
  <si>
    <t>m²</t>
  </si>
  <si>
    <t xml:space="preserve"> 1.1.3 </t>
  </si>
  <si>
    <t xml:space="preserve"> CPU2528 </t>
  </si>
  <si>
    <t>LOCAÇÃO DE CONTAINER - BANHEIRO COM CHUVEIROS E VASOS - 4,30 X 2,30M</t>
  </si>
  <si>
    <t>MÊS</t>
  </si>
  <si>
    <t xml:space="preserve"> 1.1.4 </t>
  </si>
  <si>
    <t xml:space="preserve"> CPU2529 </t>
  </si>
  <si>
    <t>BARRACAO PARA REFEITORIO EM OBRAS EM COMPENSADO</t>
  </si>
  <si>
    <t xml:space="preserve"> 1.1.5 </t>
  </si>
  <si>
    <t xml:space="preserve"> 95648 </t>
  </si>
  <si>
    <t>SINAPI</t>
  </si>
  <si>
    <t>KIT CAVALETE PARA MEDIÇÃO DE ÁGUA - ENTRADA INDIVIDUALIZADA, EM CPVC DN 28 MM (1"), PARA 1 MEDIDOR - FORNECIMENTO E INSTALAÇÃO (EXCLUSIVE HIDRÔMETRO). AF_03/2024</t>
  </si>
  <si>
    <t>UN</t>
  </si>
  <si>
    <t xml:space="preserve"> 1.1.6 </t>
  </si>
  <si>
    <t xml:space="preserve"> 95673 </t>
  </si>
  <si>
    <t>HIDRÔMETRO DN 1/2", 1,5 M3/H - FORNECIMENTO E INSTALAÇÃO. AF_03/2024</t>
  </si>
  <si>
    <t xml:space="preserve"> 1.1.7 </t>
  </si>
  <si>
    <t xml:space="preserve"> 101509 </t>
  </si>
  <si>
    <t>ENTRADA DE ENERGIA ELÉTRICA, AÉREA, TRIFÁSICA, COM CAIXA DE EMBUTIR, CABO DE 10 MM2 E DISJUNTOR DIN 50A (NÃO INCLUSO O POSTE DE CONCRETO). AF_07/2020</t>
  </si>
  <si>
    <t xml:space="preserve"> 1.1.8 </t>
  </si>
  <si>
    <t xml:space="preserve"> 103689 </t>
  </si>
  <si>
    <t>FORNECIMENTO E INSTALAÇÃO DE PLACA DE OBRA COM CHAPA GALVANIZADA E ESTRUTURA DE MADEIRA. AF_03/2022_PS</t>
  </si>
  <si>
    <t xml:space="preserve"> 1.1.9 </t>
  </si>
  <si>
    <t xml:space="preserve"> CPU2530 </t>
  </si>
  <si>
    <t>REMOÇÃO DE ENTULHO SEPARADO DE OBRA COM CAÇAMBA METÁLICA - TERRA, ALVENARIA, CONCRETO, ARGAMASSA, MADEIRA, PAPEL, PLÁSTICO OU METAL</t>
  </si>
  <si>
    <t>m³</t>
  </si>
  <si>
    <t xml:space="preserve"> 1.1.10 </t>
  </si>
  <si>
    <t xml:space="preserve"> 98459 </t>
  </si>
  <si>
    <t>TAPUME COM TELHA METÁLICA. AF_03/2024</t>
  </si>
  <si>
    <t xml:space="preserve"> 1.2 </t>
  </si>
  <si>
    <t>ADMINISTRAÇÃO LOCAL DA OBRA</t>
  </si>
  <si>
    <t xml:space="preserve"> 1.2.1 </t>
  </si>
  <si>
    <t xml:space="preserve"> 93565 </t>
  </si>
  <si>
    <t>ENGENHEIRO CIVIL DE OBRA JUNIOR COM ENCARGOS COMPLEMENTARES</t>
  </si>
  <si>
    <t>MES</t>
  </si>
  <si>
    <t xml:space="preserve"> 1.3 </t>
  </si>
  <si>
    <t>MOBILIZAÇÃO E DESMOBILIZAÇÃO</t>
  </si>
  <si>
    <t xml:space="preserve"> 1.3.1 </t>
  </si>
  <si>
    <t xml:space="preserve"> CPU2531 </t>
  </si>
  <si>
    <t>MOBILIZACAO E DESMOBILIZACAO DE CANTEIRO</t>
  </si>
  <si>
    <t xml:space="preserve"> 1.4 </t>
  </si>
  <si>
    <t>EQUIPAMENTOS DE APOIO</t>
  </si>
  <si>
    <t xml:space="preserve"> 1.4.1 </t>
  </si>
  <si>
    <t xml:space="preserve"> CPU1926 </t>
  </si>
  <si>
    <t>LOCACAO DE ANDAIME METALICO TIPO FACHADEIRO, PECAS COM APROXIMADAMENTE 1,20 M DE LARGURA E 2,0 M DE ALTURA, INCLUINDO DIAGONAIS EM X, BARRAS DE LIGACAO, SAPATAS E DEMAIS ITENS NECESSARIOS A MONTAGEM, INCLUSIVE MONTAGEM E DESMONTAGEM</t>
  </si>
  <si>
    <t>M2XMÊS</t>
  </si>
  <si>
    <t>FUNDAÇÃO</t>
  </si>
  <si>
    <t xml:space="preserve"> 2.1 </t>
  </si>
  <si>
    <t xml:space="preserve"> 99059 </t>
  </si>
  <si>
    <t>LOCAÇÃO CONVENCIONAL DE OBRA, UTILIZANDO GABARITO DE TÁBUAS CORRIDAS PONTALETADAS A CADA 2,00M - 2 UTILIZAÇÕES. AF_03/2024</t>
  </si>
  <si>
    <t>M</t>
  </si>
  <si>
    <t xml:space="preserve"> 2.2 </t>
  </si>
  <si>
    <t xml:space="preserve"> 90100 </t>
  </si>
  <si>
    <t>ESCAVAÇÃO MECANIZADA DE VALA COM PROF. ATÉ 1,5 M (MÉDIA MONTANTE E JUSANTE/UMA COMPOSIÇÃO POR TRECHO), RETROESCAV. (0,26 M3), LARG. DE 0,8 M A 1,5 M, EM SOLO DE 1A CATEGORIA, EM LOCAIS COM ALTO NÍVEL DE INTERFERÊNCIA. AF_09/2024</t>
  </si>
  <si>
    <t xml:space="preserve"> 2.3 </t>
  </si>
  <si>
    <t xml:space="preserve"> 93358 </t>
  </si>
  <si>
    <t>ESCAVAÇÃO MANUAL DE VALA. AF_09/2024</t>
  </si>
  <si>
    <t xml:space="preserve"> 2.4 </t>
  </si>
  <si>
    <t xml:space="preserve"> 100324 </t>
  </si>
  <si>
    <t>LASTRO COM MATERIAL GRANULAR (PEDRA BRITADA N.1 E PEDRA BRITADA N.2), APLICADO EM PISOS OU LAJES SOBRE SOLO, ESPESSURA DE *10 CM*. AF_01/2024</t>
  </si>
  <si>
    <t xml:space="preserve"> 2.5 </t>
  </si>
  <si>
    <t xml:space="preserve"> 96534 </t>
  </si>
  <si>
    <t>FABRICAÇÃO, MONTAGEM E DESMONTAGEM DE FÔRMA PARA BLOCO DE COROAMENTO, EM MADEIRA SERRADA, E=25 MM, 4 UTILIZAÇÕES. AF_01/2024</t>
  </si>
  <si>
    <t xml:space="preserve"> 2.6 </t>
  </si>
  <si>
    <t xml:space="preserve"> 96543 </t>
  </si>
  <si>
    <t>ARMAÇÃO DE BLOCO UTILIZANDO AÇO CA-60 DE 5 MM - MONTAGEM. AF_01/2024</t>
  </si>
  <si>
    <t>KG</t>
  </si>
  <si>
    <t xml:space="preserve"> 2.7 </t>
  </si>
  <si>
    <t xml:space="preserve"> 96544 </t>
  </si>
  <si>
    <t>ARMAÇÃO DE BLOCO UTILIZANDO AÇO CA-50 DE 6,3 MM - MONTAGEM. AF_01/2024</t>
  </si>
  <si>
    <t xml:space="preserve"> 2.8 </t>
  </si>
  <si>
    <t xml:space="preserve"> 96545 </t>
  </si>
  <si>
    <t>ARMAÇÃO DE BLOCO UTILIZANDO AÇO CA-50 DE 8 MM - MONTAGEM. AF_01/2024</t>
  </si>
  <si>
    <t xml:space="preserve"> 2.9 </t>
  </si>
  <si>
    <t xml:space="preserve"> 96546 </t>
  </si>
  <si>
    <t>ARMAÇÃO DE BLOCO UTILIZANDO AÇO CA-50 DE 10 MM - MONTAGEM. AF_01/2024</t>
  </si>
  <si>
    <t xml:space="preserve"> 2.10 </t>
  </si>
  <si>
    <t xml:space="preserve"> 104920 </t>
  </si>
  <si>
    <t>ARMAÇÃO DE BLOCO, SAPATA ISOLADA, VIGA BALDRAME E SAPATA CORRIDA UTILIZANDO AÇO CA-50 DE 12,5 MM - MONTAGEM. AF_01/2024</t>
  </si>
  <si>
    <t xml:space="preserve"> 2.11 </t>
  </si>
  <si>
    <t xml:space="preserve"> 104921 </t>
  </si>
  <si>
    <t>ARMAÇÃO DE BLOCO, SAPATA ISOLADA, VIGA BALDRAME E SAPATA CORRIDA UTILIZANDO AÇO CA-50 DE 16 MM - MONTAGEM. AF_01/2024</t>
  </si>
  <si>
    <t xml:space="preserve"> 2.12 </t>
  </si>
  <si>
    <t xml:space="preserve"> 96557 </t>
  </si>
  <si>
    <t>CONCRETAGEM DE BLOCO DE COROAMENTO OU VIGA BALDRAME, FCK 30 MPA, COM USO DE BOMBA - LANÇAMENTO, ADENSAMENTO E ACABAMENTO. AF_01/2024</t>
  </si>
  <si>
    <t xml:space="preserve"> 2.13 </t>
  </si>
  <si>
    <t xml:space="preserve"> 100574 </t>
  </si>
  <si>
    <t>ESPALHAMENTO DE MATERIAL COM TRATOR DE ESTEIRAS. AF_09/2024</t>
  </si>
  <si>
    <t xml:space="preserve"> 2.14 </t>
  </si>
  <si>
    <t xml:space="preserve"> 93382 </t>
  </si>
  <si>
    <t>REATERRO MANUAL DE VALAS, COM COMPACTADOR DE SOLOS DE PERCUSSÃO. AF_08/2023</t>
  </si>
  <si>
    <t xml:space="preserve"> 2.15 </t>
  </si>
  <si>
    <t xml:space="preserve"> 98557 </t>
  </si>
  <si>
    <t>IMPERMEABILIZAÇÃO DE SUPERFÍCIE COM EMULSÃO ASFÁLTICA, 2 DEMÃOS. AF_09/2023</t>
  </si>
  <si>
    <t xml:space="preserve"> 2.16 </t>
  </si>
  <si>
    <t xml:space="preserve"> CPU2532 </t>
  </si>
  <si>
    <t>CONTROLE TECNOLOGICO DE CONCRETOS</t>
  </si>
  <si>
    <t>ESTRUTURA</t>
  </si>
  <si>
    <t xml:space="preserve"> 3.1 </t>
  </si>
  <si>
    <t>PILARES</t>
  </si>
  <si>
    <t xml:space="preserve"> 3.1.1 </t>
  </si>
  <si>
    <t xml:space="preserve"> 92423 </t>
  </si>
  <si>
    <t>MONTAGEM E DESMONTAGEM DE FÔRMA DE PILARES RETANGULARES E ESTRUTURAS SIMILARES, PÉ-DIREITO SIMPLES, EM CHAPA DE MADEIRA COMPENSADA RESINADA, 6 UTILIZAÇÕES. AF_09/2020</t>
  </si>
  <si>
    <t xml:space="preserve"> 3.1.2 </t>
  </si>
  <si>
    <t xml:space="preserve"> 92762 </t>
  </si>
  <si>
    <t>ARMAÇÃO DE PILAR OU VIGA DE ESTRUTURA CONVENCIONAL DE CONCRETO ARMADO UTILIZANDO AÇO CA-50 DE 10,0 MM - MONTAGEM. AF_06/2022</t>
  </si>
  <si>
    <t xml:space="preserve"> 3.1.3 </t>
  </si>
  <si>
    <t xml:space="preserve"> 92763 </t>
  </si>
  <si>
    <t>ARMAÇÃO DE PILAR OU VIGA DE ESTRUTURA CONVENCIONAL DE CONCRETO ARMADO UTILIZANDO AÇO CA-50 DE 12,5 MM - MONTAGEM. AF_06/2022</t>
  </si>
  <si>
    <t xml:space="preserve"> 3.1.4 </t>
  </si>
  <si>
    <t xml:space="preserve"> 92764 </t>
  </si>
  <si>
    <t>ARMAÇÃO DE PILAR OU VIGA DE ESTRUTURA CONVENCIONAL DE CONCRETO ARMADO UTILIZANDO AÇO CA-50 DE 16,0 MM - MONTAGEM. AF_06/2022</t>
  </si>
  <si>
    <t xml:space="preserve"> 3.1.5 </t>
  </si>
  <si>
    <t xml:space="preserve"> 92759 </t>
  </si>
  <si>
    <t>ARMAÇÃO DE PILAR OU VIGA DE ESTRUTURA CONVENCIONAL DE CONCRETO ARMADO UTILIZANDO AÇO CA-60 DE 5,0 MM - MONTAGEM. AF_06/2022</t>
  </si>
  <si>
    <t xml:space="preserve"> 3.1.6 </t>
  </si>
  <si>
    <t xml:space="preserve"> CPU2284 </t>
  </si>
  <si>
    <t>CONCRETAGEM DE PILARES, FCK = 30 MPA, COM USO DE BOMBA - LANÇAMENTO, ADENSAMENTO E ACABAMENTO. AF_02/2022_PS</t>
  </si>
  <si>
    <t xml:space="preserve"> 3.1.7 </t>
  </si>
  <si>
    <t xml:space="preserve"> 3.2 </t>
  </si>
  <si>
    <t>VIGAS</t>
  </si>
  <si>
    <t xml:space="preserve"> 3.2.1 </t>
  </si>
  <si>
    <t xml:space="preserve"> 92461 </t>
  </si>
  <si>
    <t>MONTAGEM E DESMONTAGEM DE FÔRMA DE VIGA, ESCORAMENTO COM GARFO DE MADEIRA, PÉ-DIREITO DUPLO, EM CHAPA DE MADEIRA RESINADA, 8 UTILIZAÇÕES. AF_09/2020</t>
  </si>
  <si>
    <t xml:space="preserve"> 3.2.2 </t>
  </si>
  <si>
    <t xml:space="preserve"> 92760 </t>
  </si>
  <si>
    <t>ARMAÇÃO DE PILAR OU VIGA DE ESTRUTURA CONVENCIONAL DE CONCRETO ARMADO UTILIZANDO AÇO CA-50 DE 6,3 MM - MONTAGEM. AF_06/2022</t>
  </si>
  <si>
    <t xml:space="preserve"> 3.2.3 </t>
  </si>
  <si>
    <t xml:space="preserve"> 92761 </t>
  </si>
  <si>
    <t>ARMAÇÃO DE PILAR OU VIGA DE ESTRUTURA CONVENCIONAL DE CONCRETO ARMADO UTILIZANDO AÇO CA-50 DE 8,0 MM - MONTAGEM. AF_06/2022</t>
  </si>
  <si>
    <t xml:space="preserve"> 3.2.4 </t>
  </si>
  <si>
    <t xml:space="preserve"> 3.2.5 </t>
  </si>
  <si>
    <t xml:space="preserve"> 3.2.6 </t>
  </si>
  <si>
    <t xml:space="preserve"> 3.2.7 </t>
  </si>
  <si>
    <t xml:space="preserve"> 92765 </t>
  </si>
  <si>
    <t>ARMAÇÃO DE PILAR OU VIGA DE ESTRUTURA CONVENCIONAL DE CONCRETO ARMADO UTILIZANDO AÇO CA-50 DE 20,0 MM - MONTAGEM. AF_06/2022</t>
  </si>
  <si>
    <t xml:space="preserve"> 3.2.8 </t>
  </si>
  <si>
    <t xml:space="preserve"> 3.2.9 </t>
  </si>
  <si>
    <t xml:space="preserve"> CPU2283 </t>
  </si>
  <si>
    <t>CONCRETAGEM DE VIGAS E LAJES, FCK=30 MPA, PARA LAJES MACIÇAS OU NERVURADAS COM USO DE BOMBA - LANÇAMENTO, ADENSAMENTO E ACABAMENTO.</t>
  </si>
  <si>
    <t xml:space="preserve"> 3.2.10 </t>
  </si>
  <si>
    <t xml:space="preserve"> 3.3 </t>
  </si>
  <si>
    <t>LAJES</t>
  </si>
  <si>
    <t xml:space="preserve"> 3.3.1 </t>
  </si>
  <si>
    <t xml:space="preserve"> 92515 </t>
  </si>
  <si>
    <t>MONTAGEM E DESMONTAGEM DE FÔRMA DE LAJE MACIÇA, PÉ-DIREITO DUPLO, EM CHAPA DE MADEIRA COMPENSADA RESINADA, 6 UTILIZAÇÕES. AF_09/2020</t>
  </si>
  <si>
    <t xml:space="preserve"> 3.3.2 </t>
  </si>
  <si>
    <t xml:space="preserve"> 92768 </t>
  </si>
  <si>
    <t>ARMAÇÃO DE LAJE DE ESTRUTURA CONVENCIONAL DE CONCRETO ARMADO UTILIZANDO AÇO CA-60 DE 5,0 MM - MONTAGEM. AF_06/2022</t>
  </si>
  <si>
    <t xml:space="preserve"> 3.3.3 </t>
  </si>
  <si>
    <t xml:space="preserve"> 92769 </t>
  </si>
  <si>
    <t>ARMAÇÃO DE LAJE DE ESTRUTURA CONVENCIONAL DE CONCRETO ARMADO UTILIZANDO AÇO CA-50 DE 6,3 MM - MONTAGEM. AF_06/2022</t>
  </si>
  <si>
    <t xml:space="preserve"> 3.3.4 </t>
  </si>
  <si>
    <t xml:space="preserve"> 92770 </t>
  </si>
  <si>
    <t>ARMAÇÃO DE LAJE DE ESTRUTURA CONVENCIONAL DE CONCRETO ARMADO UTILIZANDO AÇO CA-50 DE 8,0 MM - MONTAGEM. AF_06/2022</t>
  </si>
  <si>
    <t xml:space="preserve"> 3.3.5 </t>
  </si>
  <si>
    <t xml:space="preserve"> 92771 </t>
  </si>
  <si>
    <t>ARMAÇÃO DE LAJE DE ESTRUTURA CONVENCIONAL DE CONCRETO ARMADO UTILIZANDO AÇO CA-50 DE 10,0 MM - MONTAGEM. AF_06/2022</t>
  </si>
  <si>
    <t xml:space="preserve"> 3.3.6 </t>
  </si>
  <si>
    <t xml:space="preserve"> 92772 </t>
  </si>
  <si>
    <t>ARMAÇÃO DE LAJE DE ESTRUTURA CONVENCIONAL DE CONCRETO ARMADO UTILIZANDO AÇO CA-50 DE 12,5 MM - MONTAGEM. AF_06/2022</t>
  </si>
  <si>
    <t xml:space="preserve"> 3.3.7 </t>
  </si>
  <si>
    <t xml:space="preserve"> 3.3.8 </t>
  </si>
  <si>
    <t xml:space="preserve"> 3.3.9 </t>
  </si>
  <si>
    <t xml:space="preserve"> CPU2100 </t>
  </si>
  <si>
    <t>Laje pré-fabricada unidirecional em viga treliçada/lajota em EPS LT 16 (12 + 4), exceto capa de concreto</t>
  </si>
  <si>
    <t xml:space="preserve"> 3.3.10 </t>
  </si>
  <si>
    <t xml:space="preserve"> CPU2534 </t>
  </si>
  <si>
    <t>FORNECIMENTO E INSTALAÇÃO DE TELA AÇO SOLDADA NERVURADA CA-60, MALHA 20X20CM,FERRO 3.4MM, PAINEL 2X3M, (0,72KG/M²), MALHA POP LEVE GERDAU OU SIMILAR</t>
  </si>
  <si>
    <t xml:space="preserve"> 3.3.11 </t>
  </si>
  <si>
    <t xml:space="preserve"> 101793 </t>
  </si>
  <si>
    <t>ESCORAMENTO DE FÔRMAS DE LAJE EM MADEIRA NÃO APARELHADA, PÉ-DIREITO DUPLO, INCLUSO TRAVAMENTO, 4 UTILIZAÇÕES. AF_09/2020</t>
  </si>
  <si>
    <t>ALVENARIA, VEDAÇÕES E DIVISÓRIAS</t>
  </si>
  <si>
    <t xml:space="preserve"> 4.1 </t>
  </si>
  <si>
    <t>ALVENARIA DE VEDAÇÃO</t>
  </si>
  <si>
    <t xml:space="preserve"> 4.1.1 </t>
  </si>
  <si>
    <t xml:space="preserve"> 103322 </t>
  </si>
  <si>
    <t>ALVENARIA DE VEDAÇÃO DE BLOCOS CERÂMICOS FURADOS NA VERTICAL DE 9X19X39 CM (ESPESSURA 9 CM) E ARGAMASSA DE ASSENTAMENTO COM PREPARO EM BETONEIRA. AF_12/2021</t>
  </si>
  <si>
    <t xml:space="preserve"> 4.1.2 </t>
  </si>
  <si>
    <t xml:space="preserve"> 103324 </t>
  </si>
  <si>
    <t>ALVENARIA DE VEDAÇÃO DE BLOCOS CERÂMICOS FURADOS NA VERTICAL DE 14X19X39 CM (ESPESSURA 14 CM) E ARGAMASSA DE ASSENTAMENTO COM PREPARO EM BETONEIRA. AF_12/2021</t>
  </si>
  <si>
    <t xml:space="preserve"> 4.1.3 </t>
  </si>
  <si>
    <t xml:space="preserve"> CPU2535 </t>
  </si>
  <si>
    <t>COBOGO DE CIMENTO (ELEMENTO VAZADO, CIRCULAR), 30 X 30 X 5CM, ASSENTADO COM ARGAMASSA DE CIMENTO E AREIA</t>
  </si>
  <si>
    <t xml:space="preserve"> 4.1.4 </t>
  </si>
  <si>
    <t xml:space="preserve"> 93191 </t>
  </si>
  <si>
    <t>VERGA MOLDADA IN LOCO COM UTILIZAÇÃO DE BLOCOS CANALETA, ESPESSURA DE *20* CM. AF_03/2024</t>
  </si>
  <si>
    <t xml:space="preserve"> 4.1.5 </t>
  </si>
  <si>
    <t xml:space="preserve"> 93199 </t>
  </si>
  <si>
    <t>CONTRAVERGA MOLDADA IN LOCO COM UTILIZAÇÃO DE BLOCOS CANALETA, ESPESSURA DE *20* CM. AF_03/2024</t>
  </si>
  <si>
    <t xml:space="preserve"> 4.1.6 </t>
  </si>
  <si>
    <t xml:space="preserve"> 93200 </t>
  </si>
  <si>
    <t>FIXAÇÃO (ENCUNHAMENTO) DE ALVENARIA DE VEDAÇÃO COM ARGAMASSA APLICADA COM BISNAGA. AF_03/2024</t>
  </si>
  <si>
    <t xml:space="preserve"> 4.2 </t>
  </si>
  <si>
    <t>DRYWALL</t>
  </si>
  <si>
    <t xml:space="preserve"> 4.2.1 </t>
  </si>
  <si>
    <t xml:space="preserve"> 96359 </t>
  </si>
  <si>
    <t>PAREDE COM SISTEMA EM CHAPAS DE GESSO PARA DRYWALL, USO INTERNO, COM DUAS FACES SIMPLES E ESTRUTURA METÁLICA COM GUIAS SIMPLES PARA PAREDES COM ÁREA LÍQUIDA MAIOR OU IGUAL A 6 M2, COM VÃOS. AF_07/2023_PS</t>
  </si>
  <si>
    <t xml:space="preserve"> 4.2.2 </t>
  </si>
  <si>
    <t xml:space="preserve"> CPU1942 </t>
  </si>
  <si>
    <t>PAREDE COM SISTEMA EM CHAPAS DE GESSO RU PARA DRYWALL, USO INTERNO, COM DUAS FACES SIMPLES E ESTRUTURA METÁLICA COM GUIAS SIMPLES PARA PAREDES COM ÁREA LÍQUIDA MAIOR OU IGUAL A 6 M2, COM VÃOS. AF_07/2023_PS</t>
  </si>
  <si>
    <t xml:space="preserve"> 4.2.3 </t>
  </si>
  <si>
    <t xml:space="preserve"> CPU2285 </t>
  </si>
  <si>
    <t>PAREDE COM SISTEMA EM CHAPAS DE GESSO ST PARA DRYWALL COM ISOLAMENTO ACUSTICO, USO INTERNO, COM DUAS FACES SIMPLES E ESTRUTURA METÁLICA COM GUIAS SIMPLES PARA PAREDES COM ÁREA LÍQUIDA MAIOR OU IGUAL A 6 M2, COM VÃOS.</t>
  </si>
  <si>
    <t xml:space="preserve"> 4.2.4 </t>
  </si>
  <si>
    <t xml:space="preserve"> CPU2286 </t>
  </si>
  <si>
    <t>PAREDE COM SISTEMA EM CHAPAS DE GESSO RU PARA DRYWALL COM ISOLAMENTO ACUSTICO, USO INTERNO, COM DUAS FACES SIMPLES E ESTRUTURA METÁLICA COM GUIAS SIMPLES PARA PAREDES COM ÁREA LÍQUIDA MAIOR OU IGUAL A 6 M2, COM VÃOS.</t>
  </si>
  <si>
    <t xml:space="preserve"> 4.3 </t>
  </si>
  <si>
    <t>DIVISÓRIAS</t>
  </si>
  <si>
    <t xml:space="preserve"> 4.3.1 </t>
  </si>
  <si>
    <t xml:space="preserve"> 102257 </t>
  </si>
  <si>
    <t>DIVISORIA SANITÁRIA, TIPO CABINE, EM PAINEL DE GRANILITE, ESP = 3CM, ASSENTADO COM ARGAMASSA COLANTE AC III-E, EXCLUSIVE FERRAGENS. AF_01/2021</t>
  </si>
  <si>
    <t xml:space="preserve"> 4.3.2 </t>
  </si>
  <si>
    <t xml:space="preserve"> CPU3162 </t>
  </si>
  <si>
    <t>DIVISORIA NAVAL (PAINEL COM VIDRO), E=40MM, COM PERFIS EM AÇO - FORNECIMENTO E APLICAÇÃO</t>
  </si>
  <si>
    <t xml:space="preserve"> 4.3.3 </t>
  </si>
  <si>
    <t xml:space="preserve"> CPU3163 </t>
  </si>
  <si>
    <t>LAMBRI CHAPA ALUMINIO ANODIZADO EM PAREDES</t>
  </si>
  <si>
    <t>COBERTURA</t>
  </si>
  <si>
    <t xml:space="preserve"> 5.1 </t>
  </si>
  <si>
    <t xml:space="preserve"> 5.1.1 </t>
  </si>
  <si>
    <t xml:space="preserve"> CPU2898 </t>
  </si>
  <si>
    <t>ESTRUTURA METÁLICA COM LIGAÇÕES PARAFUSADAS, INCLUSOS PERFIS METÁLICOS, CHAPAS METÁLICAS, MÃO DE OBRA E TRANSPORTE COM GUINDASTE - FORNECIMENTO E INSTALAÇÃO.</t>
  </si>
  <si>
    <t xml:space="preserve"> 5.1.2 </t>
  </si>
  <si>
    <t xml:space="preserve"> 100383 </t>
  </si>
  <si>
    <t>FABRICAÇÃO E INSTALAÇÃO DE PONTALETES DE MADEIRA NÃO APARELHADA PARA TELHADOS COM ATÉ 2 ÁGUAS E COM TELHA ONDULADA DE FIBROCIMENTO, ALUMÍNIO OU PLÁSTICA EM EDIFÍCIO RESIDENCIAL DE MÚLTIPLOS PAVIMENTOS, INCLUSO TRANSPORTE VERTICAL. AF_07/2019</t>
  </si>
  <si>
    <t xml:space="preserve"> 5.1.3 </t>
  </si>
  <si>
    <t xml:space="preserve"> 92543 </t>
  </si>
  <si>
    <t>TRAMA DE MADEIRA COMPOSTA POR TERÇAS PARA TELHADOS DE ATÉ 2 ÁGUAS PARA TELHA ONDULADA DE FIBROCIMENTO, METÁLICA, PLÁSTICA OU TERMOACÚSTICA, INCLUSO TRANSPORTE VERTICAL. AF_07/2019</t>
  </si>
  <si>
    <t xml:space="preserve"> 5.2 </t>
  </si>
  <si>
    <t>TELHAMENTO</t>
  </si>
  <si>
    <t xml:space="preserve"> 5.2.1 </t>
  </si>
  <si>
    <t xml:space="preserve"> 94207 </t>
  </si>
  <si>
    <t>TELHAMENTO COM TELHA ONDULADA DE FIBROCIMENTO E = 6 MM, COM RECOBRIMENTO LATERAL DE 1/4 DE ONDA PARA TELHADO COM INCLINAÇÃO MAIOR QUE 10°, COM ATÉ 2 ÁGUAS, INCLUSO IÇAMENTO. AF_07/2019</t>
  </si>
  <si>
    <t xml:space="preserve"> 5.2.2 </t>
  </si>
  <si>
    <t xml:space="preserve"> CPU3093 </t>
  </si>
  <si>
    <t>COBERTURA EM CHAPA POLICARBONATO ALVEOLAR 10MM</t>
  </si>
  <si>
    <t xml:space="preserve"> 5.3 </t>
  </si>
  <si>
    <t>COMPLEMENTOS</t>
  </si>
  <si>
    <t xml:space="preserve"> 5.3.1 </t>
  </si>
  <si>
    <t xml:space="preserve"> 94229 </t>
  </si>
  <si>
    <t>CALHA EM CHAPA DE AÇO GALVANIZADO NÚMERO 24, DESENVOLVIMENTO DE 100 CM, INCLUSO TRANSPORTE VERTICAL. AF_07/2019</t>
  </si>
  <si>
    <t xml:space="preserve"> 5.3.2 </t>
  </si>
  <si>
    <t xml:space="preserve"> 94231 </t>
  </si>
  <si>
    <t>RUFO EM CHAPA DE AÇO GALVANIZADO NÚMERO 24, CORTE DE 25 CM, INCLUSO TRANSPORTE VERTICAL. AF_07/2019</t>
  </si>
  <si>
    <t xml:space="preserve"> 5.3.3 </t>
  </si>
  <si>
    <t xml:space="preserve"> 94451 </t>
  </si>
  <si>
    <t>CUMEEIRA PARA TELHA DE FIBROCIMENTO ESTRUTURAL E = 6 MM, INCLUSO ACESSÓRIOS DE FIXAÇÃO E IÇAMENTO. AF_07/2019</t>
  </si>
  <si>
    <t>IMPERMEABILIZAÇÃO</t>
  </si>
  <si>
    <t xml:space="preserve"> 6.1 </t>
  </si>
  <si>
    <t xml:space="preserve"> 98556 </t>
  </si>
  <si>
    <t>IMPERMEABILIZAÇÃO DE SUPERFÍCIE COM ARGAMASSA POLIMÉRICA / MEMBRANA ACRÍLICA, 4 DEMÃOS, REFORÇADA COM VÉU DE POLIÉSTER (MAV). AF_09/2023</t>
  </si>
  <si>
    <t xml:space="preserve"> 6.2 </t>
  </si>
  <si>
    <t xml:space="preserve"> 98555 </t>
  </si>
  <si>
    <t>IMPERMEABILIZAÇÃO DE SUPERFÍCIE COM ARGAMASSA POLIMÉRICA / MEMBRANA ACRÍLICA, 3 DEMÃOS. AF_09/2023</t>
  </si>
  <si>
    <t>ESQUADRIAS</t>
  </si>
  <si>
    <t xml:space="preserve"> 7.1 </t>
  </si>
  <si>
    <t>ESQUADRIAS DE MADEIRA</t>
  </si>
  <si>
    <t xml:space="preserve"> 7.1.1 </t>
  </si>
  <si>
    <t>PORTAS DE MADEIRA</t>
  </si>
  <si>
    <t xml:space="preserve"> 7.1.1.1 </t>
  </si>
  <si>
    <t xml:space="preserve"> 90844 </t>
  </si>
  <si>
    <t>KIT DE PORTA DE MADEIRA PARA PINTURA, SEMI-OCA (LEVE OU MÉDIA), PADRÃO MÉDIO, 90X210CM, ESPESSURA DE 3,5CM, ITENS INCLUSOS: DOBRADIÇAS, MONTAGEM E INSTALAÇÃO DO BATENTE, FECHADURA COM EXECUÇÃO DO FURO - FORNECIMENTO E INSTALAÇÃO. AF_12/2019</t>
  </si>
  <si>
    <t xml:space="preserve"> 7.1.1.2 </t>
  </si>
  <si>
    <t xml:space="preserve"> 90843 </t>
  </si>
  <si>
    <t>KIT DE PORTA DE MADEIRA PARA PINTURA, SEMI-OCA (LEVE OU MÉDIA), PADRÃO MÉDIO, 80X210CM, ESPESSURA DE 3,5CM, ITENS INCLUSOS: DOBRADIÇAS, MONTAGEM E INSTALAÇÃO DO BATENTE, FECHADURA COM EXECUÇÃO DO FURO - FORNECIMENTO E INSTALAÇÃO. AF_12/2019</t>
  </si>
  <si>
    <t xml:space="preserve"> 7.1.1.3 </t>
  </si>
  <si>
    <t xml:space="preserve"> CPU3139 </t>
  </si>
  <si>
    <t>PORTA COMPLETA MADEIRA 1 FL.1,20x2,10M</t>
  </si>
  <si>
    <t xml:space="preserve"> 7.1.1.4 </t>
  </si>
  <si>
    <t xml:space="preserve"> CPU3140 </t>
  </si>
  <si>
    <t>PORTA LISA DE CORRER SUSPENSA EM MADEIRA COM BATENTE</t>
  </si>
  <si>
    <t xml:space="preserve"> 7.1.1.5 </t>
  </si>
  <si>
    <t xml:space="preserve"> CPU3141 </t>
  </si>
  <si>
    <t>PORTA COMPLETA MADEIRA 2 FL.1,60x2,10m LISA FER.VAI-E-VEM</t>
  </si>
  <si>
    <t xml:space="preserve"> 7.2 </t>
  </si>
  <si>
    <t>ESQUADRIAS DE ALUMÍNIO</t>
  </si>
  <si>
    <t xml:space="preserve"> 7.2.1 </t>
  </si>
  <si>
    <t>PORTAS DE ALUMÍNIO</t>
  </si>
  <si>
    <t xml:space="preserve"> 7.2.1.1 </t>
  </si>
  <si>
    <t xml:space="preserve"> 91338 </t>
  </si>
  <si>
    <t>PORTA DE ALUMÍNIO DE ABRIR COM LAMBRI, COM GUARNIÇÃO, FIXAÇÃO COM PARAFUSOS - FORNECIMENTO E INSTALAÇÃO. AF_12/2019</t>
  </si>
  <si>
    <t xml:space="preserve"> 7.2.1.2 </t>
  </si>
  <si>
    <t xml:space="preserve"> CPU2537 </t>
  </si>
  <si>
    <t>PORTA VENEZIANA DE ABRIR EM ALUMÍNIO, SOB MEDIDA</t>
  </si>
  <si>
    <t xml:space="preserve"> 7.2.1.3 </t>
  </si>
  <si>
    <t xml:space="preserve"> CPU2686 </t>
  </si>
  <si>
    <t>PORTA DE ALUMÍNIO ANODIZADO COM VIDRO, 3 FOLHAS, ABERTURA DE CORRER</t>
  </si>
  <si>
    <t xml:space="preserve"> 7.2.1.4 </t>
  </si>
  <si>
    <t xml:space="preserve"> CPU2538 </t>
  </si>
  <si>
    <t>PORTA DE ABRIR EM TELA ONDULADA DE AÇO GALVANIZADO, COMPLETA</t>
  </si>
  <si>
    <t xml:space="preserve"> 7.2.1.5 </t>
  </si>
  <si>
    <t xml:space="preserve"> CPU2541 </t>
  </si>
  <si>
    <t>PORTA ALUMINIO ANODIZADO NATURAL 1 FOLHA DE ABRIR</t>
  </si>
  <si>
    <t xml:space="preserve"> 7.2.1.6 </t>
  </si>
  <si>
    <t xml:space="preserve"> CPU3164 </t>
  </si>
  <si>
    <t>PORTÃO/PORTA EM ALUMÍNIO COR N/B/P, DE ABRIR, 02 FLS, VAZADO, EM TUBO QUADRADO 3"X1.1/2" HORIZONTAIS E ENGRADADO E 1.1/2"X1.1/2" VERTICAIS, COM ESPAÇAMENTO DE 12CM.</t>
  </si>
  <si>
    <t xml:space="preserve"> 7.2.2 </t>
  </si>
  <si>
    <t>JANELAS DE ALUMÍNIO</t>
  </si>
  <si>
    <t xml:space="preserve"> 7.2.2.1 </t>
  </si>
  <si>
    <t xml:space="preserve"> 94569 </t>
  </si>
  <si>
    <t>JANELA DE ALUMÍNIO TIPO MAXIM-AR, BATENTE/ REQUADRO 3 A 14 CM, VIDRO INCLUSO, FIXAÇÃO COM PARAFUSO, SEM GUARNIÇÃO/ ALIZAR, DIMENSÕES 60X80 (A X L) CM, SEM ACABAMENTO, VEDAÇÃO COM SILICONE, EXCLUSIVE CONTRAMARCO - FORNECIMENTO E INSTALAÇÃO. AF_11/2024</t>
  </si>
  <si>
    <t xml:space="preserve"> 7.2.2.2 </t>
  </si>
  <si>
    <t xml:space="preserve"> 94573 </t>
  </si>
  <si>
    <t>JANELA DE ALUMÍNIO DE CORRER COM 4 FOLHAS PARA VIDROS (VIDROS INCLUSOS), COM BANDEIRA, BATENTE/ REQUADRO 6 A 14 CM, ACABAMENTO COM ACETATO OU BRILHANTE, FIXAÇÃO COM PARAFUSO, SEM GUARNIÇÃO/ ALIZAR, DIMENSÕES 150X120 CM, VEDAÇÃO COM SILICONE, EXCLUSIVE CONTRAMARCO - FORNECIMENTO E INSTALAÇÃO. AF_11/2024</t>
  </si>
  <si>
    <t xml:space="preserve"> 7.2.2.3 </t>
  </si>
  <si>
    <t xml:space="preserve"> 94570 </t>
  </si>
  <si>
    <t>JANELA DE ALUMÍNIO DE CORRER COM 2 FOLHAS PARA VIDROS (VIDROS INCLUSOS), BATENTE/ REQUADRO 6 A 14 CM, ACABAMENTO COM ACETATO OU BRILHANTE, FIXAÇÃO COM PARAFUSO, SEM GUARNIÇÃO/ ALIZAR, DIMENSÕES 100X120 CM, VEDAÇÃO COM SILICONE, EXCLUSIVE CONTRAMARCO - FORNECIMENTO E INSTALAÇÃO. AF_11/2024</t>
  </si>
  <si>
    <t xml:space="preserve"> 7.3 </t>
  </si>
  <si>
    <t>ESQUADRIAS METÁLICAS</t>
  </si>
  <si>
    <t xml:space="preserve"> 7.3.1 </t>
  </si>
  <si>
    <t>PORTAS METÁLICAS</t>
  </si>
  <si>
    <t xml:space="preserve"> 7.3.1.1 </t>
  </si>
  <si>
    <t xml:space="preserve"> CPU2544 </t>
  </si>
  <si>
    <t>PORTA CORTA FOGO, DE ABRIR, 02 FOLHAS, EM CHAPA DE AÇO GALVANIZADO Nº24, BATENTE EM CHAPA Nº18, CLASSE 90, ISOLANTE EM MANTA CERÂMICA INCOMBUSTÍVEL E=5CM,DOBRADIÇAS TIPO HELICOIDAL EM AÇO 1010/1020, E FECHADURA REVERSÍVEL SEM CHAVE</t>
  </si>
  <si>
    <t xml:space="preserve"> 7.4 </t>
  </si>
  <si>
    <t>ACESSÓRIOS</t>
  </si>
  <si>
    <t xml:space="preserve"> 7.4.1 </t>
  </si>
  <si>
    <t xml:space="preserve"> CPU2545 </t>
  </si>
  <si>
    <t>PUXADOR DUPLO EM AÇO INOXIDÁVEL, PARA PORTA DE MADEIRA, ALUMÍNIO OU VIDRO, DE 350 MM</t>
  </si>
  <si>
    <t xml:space="preserve"> 7.4.2 </t>
  </si>
  <si>
    <t xml:space="preserve"> CPU2546 </t>
  </si>
  <si>
    <t>BARRA DE APOIO, RETA, FIXA, EM AÇO INOX, L=40CM, D=1 1/4", JACKWAL OU SIMILAR</t>
  </si>
  <si>
    <t xml:space="preserve"> 7.4.3 </t>
  </si>
  <si>
    <t xml:space="preserve"> CPU2547 </t>
  </si>
  <si>
    <t>ALIZAR ALUMINIO PINTURA ELETROSTATICA BRANCA</t>
  </si>
  <si>
    <t xml:space="preserve"> 7.4.4 </t>
  </si>
  <si>
    <t xml:space="preserve"> CPU2548 </t>
  </si>
  <si>
    <t>MOLA AEREA COM CALHA/BRACO DESLIZANTE</t>
  </si>
  <si>
    <t xml:space="preserve"> 7.4.5 </t>
  </si>
  <si>
    <t xml:space="preserve"> CPU2549 </t>
  </si>
  <si>
    <t>FECHADURA COM MAÇANETA TIPO ALAVANCA EM AÇO INOXIDÁVEL, PARA PORTA EXTERNA</t>
  </si>
  <si>
    <t xml:space="preserve"> 7.4.6 </t>
  </si>
  <si>
    <t xml:space="preserve"> 100709 </t>
  </si>
  <si>
    <t>DOBRADIÇA EM AÇO/FERRO, 3" X 21/2", E=1,9 A 2MM, SEN ANEL, CROMADO OU ZINCADO, TAMPA BOLA, COM PARAFUSOS. AF_12/2019</t>
  </si>
  <si>
    <t xml:space="preserve"> 7.4.7 </t>
  </si>
  <si>
    <t xml:space="preserve"> CPU2550 </t>
  </si>
  <si>
    <t>GUICHE COM REQUADRO EM MADEIRA DE LEI - VASADO</t>
  </si>
  <si>
    <t>REVESTIMENTO DE PAREDE</t>
  </si>
  <si>
    <t xml:space="preserve"> 8.1 </t>
  </si>
  <si>
    <t>REVESTIMENTO ARGAMASSADO</t>
  </si>
  <si>
    <t xml:space="preserve"> 8.1.1 </t>
  </si>
  <si>
    <t xml:space="preserve"> 87905 </t>
  </si>
  <si>
    <t>CHAPISCO APLICADO EM ALVENARIA (COM PRESENÇA DE VÃOS) E ESTRUTURAS DE CONCRETO DE FACHADA, COM COLHER DE PEDREIRO. ARGAMASSA TRAÇO 1:3 COM PREPARO EM BETONEIRA 400L. AF_10/2022</t>
  </si>
  <si>
    <t xml:space="preserve"> 8.1.2 </t>
  </si>
  <si>
    <t xml:space="preserve"> 104958 </t>
  </si>
  <si>
    <t>MASSA ÚNICA, EM ARGAMASSA TRAÇO 1:2:8 PREPARO MECÂNICO, APLICADA MANUALMENTE EM PAREDES INTERNAS DE AMBIENTES COM ÁREA MAIOR QUE 10M², E = 10MM, COM TALISCAS. AF_03/2024</t>
  </si>
  <si>
    <t xml:space="preserve"> 8.1.3 </t>
  </si>
  <si>
    <t xml:space="preserve"> 87553 </t>
  </si>
  <si>
    <t>EMBOÇO, EM ARGAMASSA TRAÇO 1:2:8, PREPARO MECÂNICO, APLICADO MANUALMENTE EM PAREDES INTERNAS DE AMBIENTES COM ÁREA MAIOR QUE 10M², E = 10MM, COM TALISCAS. AF_03/2024</t>
  </si>
  <si>
    <t xml:space="preserve"> 8.2 </t>
  </si>
  <si>
    <t>REVESTIMENTO CERÂMICO</t>
  </si>
  <si>
    <t xml:space="preserve"> 8.2.1 </t>
  </si>
  <si>
    <t xml:space="preserve"> 104611 </t>
  </si>
  <si>
    <t>REVESTIMENTO CERÂMICO PARA PAREDES INTERNAS COM PLACAS TIPO ESMALTADA DE DIMENSÕES 60X60 CM APLICADAS NA ALTURA INTEIRA DAS PAREDES. AF_02/2023_PE</t>
  </si>
  <si>
    <t>REVESTIMENTO DE PISO INTERNO</t>
  </si>
  <si>
    <t xml:space="preserve"> 9.1 </t>
  </si>
  <si>
    <t xml:space="preserve"> 9.1.1 </t>
  </si>
  <si>
    <t xml:space="preserve"> 94995 </t>
  </si>
  <si>
    <t>EXECUÇÃO DE PASSEIO (CALÇADA) OU PISO DE CONCRETO COM CONCRETO MOLDADO IN LOCO, USINADO, ACABAMENTO CONVENCIONAL, ESPESSURA 8 CM, ARMADO. AF_08/2022</t>
  </si>
  <si>
    <t xml:space="preserve"> 9.1.2 </t>
  </si>
  <si>
    <t xml:space="preserve"> CPU2552 </t>
  </si>
  <si>
    <t>REGULARIZAÇÃO DE BASE PARA REVEST. DE PISOS COM ARG. TRAÇO T4, ESP. MÉDIA = 2,5CM</t>
  </si>
  <si>
    <t xml:space="preserve"> 9.2 </t>
  </si>
  <si>
    <t>GRANILITE</t>
  </si>
  <si>
    <t xml:space="preserve"> 9.2.1 </t>
  </si>
  <si>
    <t xml:space="preserve"> CPU2553 </t>
  </si>
  <si>
    <t>PISO ALTA RESISTENCIA, COLORIDO, E=10MM, APLICADO COM JUNTAS, POLIDO ATÉ O ESMERIL 400 E ENCERADO</t>
  </si>
  <si>
    <t xml:space="preserve"> 9.2.2 </t>
  </si>
  <si>
    <t xml:space="preserve"> CPU2554 </t>
  </si>
  <si>
    <t>PISO ALTA RESISTÊNCIA OU INDUSTRIAL DE 12 MM, COMUM, COR CINZA, COM JUNTAS PLÁSTICAS, SEM POLIMENTO, ECCLUSIVE ARGAMASSA DE REGULARIZAÇÃO, APLICADO</t>
  </si>
  <si>
    <t xml:space="preserve"> 9.3 </t>
  </si>
  <si>
    <t>RODAPÉ</t>
  </si>
  <si>
    <t xml:space="preserve"> 9.3.1 </t>
  </si>
  <si>
    <t xml:space="preserve"> CPU2555 </t>
  </si>
  <si>
    <t>RODAPÉ ALTA RESISTÊNCIA, H = 10 CM, MEIA-CANA</t>
  </si>
  <si>
    <t>REVESTIMENTO DE PISO EXTERNO</t>
  </si>
  <si>
    <t xml:space="preserve"> 10.1 </t>
  </si>
  <si>
    <t xml:space="preserve"> 10.1.1 </t>
  </si>
  <si>
    <t xml:space="preserve"> 94991 </t>
  </si>
  <si>
    <t>EXECUÇÃO DE PASSEIO (CALÇADA) OU PISO DE CONCRETO COM CONCRETO MOLDADO IN LOCO, USINADO C20, ACABAMENTO CONVENCIONAL, NÃO ARMADO. AF_08/2022</t>
  </si>
  <si>
    <t>REVESTIMENTO DE TETO</t>
  </si>
  <si>
    <t xml:space="preserve"> 11.1 </t>
  </si>
  <si>
    <t>FORRO</t>
  </si>
  <si>
    <t xml:space="preserve"> 11.1.1 </t>
  </si>
  <si>
    <t xml:space="preserve"> 96114 </t>
  </si>
  <si>
    <t>FORRO EM DRYWALL, PARA AMBIENTES COMERCIAIS, INCLUSIVE ESTRUTURA BIRECIONAL DE FIXAÇÃO. AF_08/2023_PS</t>
  </si>
  <si>
    <t>PINTURA</t>
  </si>
  <si>
    <t xml:space="preserve"> 12.1 </t>
  </si>
  <si>
    <t>PAREDES</t>
  </si>
  <si>
    <t xml:space="preserve"> 12.1.1 </t>
  </si>
  <si>
    <t xml:space="preserve"> 88485 </t>
  </si>
  <si>
    <t>FUNDO SELADOR ACRÍLICO, APLICAÇÃO MANUAL EM PAREDE, UMA DEMÃO. AF_04/2023</t>
  </si>
  <si>
    <t xml:space="preserve"> 12.1.2 </t>
  </si>
  <si>
    <t xml:space="preserve"> 88495 </t>
  </si>
  <si>
    <t>EMASSAMENTO COM MASSA LÁTEX, APLICAÇÃO EM PAREDE, UMA DEMÃO, LIXAMENTO MANUAL. AF_04/2023</t>
  </si>
  <si>
    <t xml:space="preserve"> 12.1.3 </t>
  </si>
  <si>
    <t xml:space="preserve"> 96130 </t>
  </si>
  <si>
    <t>APLICAÇÃO MANUAL DE MASSA ACRÍLICA EM PAREDES EXTERNAS DE CASAS, UMA DEMÃO. AF_03/2024</t>
  </si>
  <si>
    <t xml:space="preserve"> 12.1.4 </t>
  </si>
  <si>
    <t xml:space="preserve"> 104641 </t>
  </si>
  <si>
    <t>PINTURA LÁTEX ACRÍLICA ECONÔMICA, APLICAÇÃO MANUAL EM PAREDES, DUAS DEMÃOS. AF_04/2023</t>
  </si>
  <si>
    <t xml:space="preserve"> 12.1.5 </t>
  </si>
  <si>
    <t xml:space="preserve"> 95305 </t>
  </si>
  <si>
    <t>TEXTURA ACRÍLICA, APLICAÇÃO MANUAL EM PAREDE, UMA DEMÃO. AF_04/2023</t>
  </si>
  <si>
    <t xml:space="preserve"> 12.2 </t>
  </si>
  <si>
    <t>TETO</t>
  </si>
  <si>
    <t xml:space="preserve"> 12.2.1 </t>
  </si>
  <si>
    <t xml:space="preserve"> 88494 </t>
  </si>
  <si>
    <t>EMASSAMENTO COM MASSA LÁTEX, APLICAÇÃO EM TETO, UMA DEMÃO, LIXAMENTO MANUAL. AF_04/2023</t>
  </si>
  <si>
    <t xml:space="preserve"> 12.2.2 </t>
  </si>
  <si>
    <t xml:space="preserve"> 104639 </t>
  </si>
  <si>
    <t>PINTURA LÁTEX ACRÍLICA ECONÔMICA, APLICAÇÃO MANUAL EM TETO, DUAS DEMÃOS. AF_04/2023</t>
  </si>
  <si>
    <t xml:space="preserve"> 12.3 </t>
  </si>
  <si>
    <t xml:space="preserve"> 12.3.1 </t>
  </si>
  <si>
    <t xml:space="preserve"> 102197 </t>
  </si>
  <si>
    <t>PINTURA FUNDO NIVELADOR ALQUÍDICO BRANCO EM MADEIRA. AF_01/2021</t>
  </si>
  <si>
    <t xml:space="preserve"> 12.3.2 </t>
  </si>
  <si>
    <t xml:space="preserve"> 102219 </t>
  </si>
  <si>
    <t>PINTURA TINTA DE ACABAMENTO (PIGMENTADA) ESMALTE SINTÉTICO ACETINADO EM MADEIRA, 2 DEMÃOS. AF_01/2021</t>
  </si>
  <si>
    <t>MARMORARIA</t>
  </si>
  <si>
    <t xml:space="preserve"> 13.1 </t>
  </si>
  <si>
    <t xml:space="preserve"> CPU2556 </t>
  </si>
  <si>
    <t>TAMPO/BANCADA EM GRANITO BRANCO SIENA, E=2CM</t>
  </si>
  <si>
    <t>LOUÇAS, METAIS E ACESSÓRIOS</t>
  </si>
  <si>
    <t xml:space="preserve"> 14.1 </t>
  </si>
  <si>
    <t>EQUIPAMENTOS</t>
  </si>
  <si>
    <t xml:space="preserve"> 14.1.1 </t>
  </si>
  <si>
    <t xml:space="preserve"> 100860 </t>
  </si>
  <si>
    <t>CHUVEIRO ELÉTRICO COMUM CORPO PLÁSTICO, TIPO DUCHA - FORNECIMENTO E INSTALAÇÃO. AF_01/2020</t>
  </si>
  <si>
    <t xml:space="preserve"> 14.2 </t>
  </si>
  <si>
    <t>LOUÇAS</t>
  </si>
  <si>
    <t xml:space="preserve"> 14.2.1 </t>
  </si>
  <si>
    <t xml:space="preserve"> 86932 </t>
  </si>
  <si>
    <t>VASO SANITÁRIO SIFONADO COM CAIXA ACOPLADA LOUÇA BRANCA - PADRÃO MÉDIO, INCLUSO ENGATE FLEXÍVEL EM METAL CROMADO, 1/2 X 40CM - FORNECIMENTO E INSTALAÇÃO. AF_01/2020</t>
  </si>
  <si>
    <t xml:space="preserve"> 14.2.2 </t>
  </si>
  <si>
    <t xml:space="preserve"> CPU2897 </t>
  </si>
  <si>
    <t>BACIA SIFONADA COM CAIXA DE DESCARGA ACOPLADA E TAMPA - INFANTIL</t>
  </si>
  <si>
    <t xml:space="preserve"> 14.2.3 </t>
  </si>
  <si>
    <t xml:space="preserve"> 86939 </t>
  </si>
  <si>
    <t>LAVATÓRIO LOUÇA BRANCA COM COLUNA, *44 X 35,5* CM, PADRÃO POPULAR, INCLUSO SIFÃO FLEXÍVEL EM PVC, VÁLVULA E ENGATE FLEXÍVEL 30CM EM PLÁSTICO E COM TORNEIRA CROMADA PADRÃO POPULAR - FORNECIMENTO E INSTALAÇÃO. AF_01/2020</t>
  </si>
  <si>
    <t xml:space="preserve"> 14.2.4 </t>
  </si>
  <si>
    <t xml:space="preserve"> 86919 </t>
  </si>
  <si>
    <t>TANQUE DE LOUÇA BRANCA COM COLUNA, 30L OU EQUIVALENTE, INCLUSO SIFÃO FLEXÍVEL EM PVC, VÁLVULA METÁLICA E TORNEIRA DE METAL CROMADO PADRÃO MÉDIO - FORNECIMENTO E INSTALAÇÃO. AF_01/2020</t>
  </si>
  <si>
    <t xml:space="preserve"> 14.2.5 </t>
  </si>
  <si>
    <t xml:space="preserve"> CPU2557 </t>
  </si>
  <si>
    <t>LAVATÓRIO DE CANTO REF. L101 DECA OU EQUIVALENTE, INCLUSIVE VÁLVULA, SIFÃO E ENGATES CROMADOS, EXCLUSIVE TORNEIRA</t>
  </si>
  <si>
    <t xml:space="preserve"> 14.2.6 </t>
  </si>
  <si>
    <t xml:space="preserve"> 86901 </t>
  </si>
  <si>
    <t>CUBA DE EMBUTIR OVAL EM LOUÇA BRANCA, 35 X 50CM OU EQUIVALENTE - FORNECIMENTO E INSTALAÇÃO. AF_01/2020</t>
  </si>
  <si>
    <t xml:space="preserve"> 14.2.7 </t>
  </si>
  <si>
    <t xml:space="preserve"> CPU3142 </t>
  </si>
  <si>
    <t>CUBA DE LOUÇA DE EMBUTIR REDONDA</t>
  </si>
  <si>
    <t xml:space="preserve"> 14.3 </t>
  </si>
  <si>
    <t>METAIS E ACESSÓRIOS</t>
  </si>
  <si>
    <t xml:space="preserve"> 14.3.1 </t>
  </si>
  <si>
    <t xml:space="preserve"> CPU2558 </t>
  </si>
  <si>
    <t>TAMPO/BANCADA EM CONCRETO ARMADO, REVESTIDO EM AÇO INOXIDÁVEL FOSCO POLIDO</t>
  </si>
  <si>
    <t xml:space="preserve"> 14.3.2 </t>
  </si>
  <si>
    <t xml:space="preserve"> CPU2559 </t>
  </si>
  <si>
    <t>FUNIL EXPURGO HOSPITALAR DE AÇO INOX 304  290X300MM E= 0,8MM SEM MESA PARA EMBUTIR - MIRNOX OU SIMILAR</t>
  </si>
  <si>
    <t xml:space="preserve"> 14.3.3 </t>
  </si>
  <si>
    <t xml:space="preserve"> 86900 </t>
  </si>
  <si>
    <t>CUBA DE EMBUTIR RETANGULAR DE AÇO INOXIDÁVEL, 46 X 30 X 12 CM - FORNECIMENTO E INSTALAÇÃO. AF_01/2020</t>
  </si>
  <si>
    <t xml:space="preserve"> 14.3.4 </t>
  </si>
  <si>
    <t xml:space="preserve"> 86913 </t>
  </si>
  <si>
    <t>TORNEIRA CROMADA 1/2" OU 3/4" PARA TANQUE, PADRÃO POPULAR - FORNECIMENTO E INSTALAÇÃO. AF_01/2020</t>
  </si>
  <si>
    <t xml:space="preserve"> 14.3.5 </t>
  </si>
  <si>
    <t xml:space="preserve"> CPU2560 </t>
  </si>
  <si>
    <t>TORNEIRA CLÍNICA COM VOLANTE TIPO ALAVANCA</t>
  </si>
  <si>
    <t xml:space="preserve"> 14.3.6 </t>
  </si>
  <si>
    <t xml:space="preserve"> CPU2561 </t>
  </si>
  <si>
    <t>TORNEIRA MISTURADOR CLÍNICA DE MESA COM AREJADOR ARTICULADO, ACIONAMENTO COTOVELO</t>
  </si>
  <si>
    <t xml:space="preserve"> 14.3.7 </t>
  </si>
  <si>
    <t xml:space="preserve"> CPU2562 </t>
  </si>
  <si>
    <t>TORNEIRA DE MESA COM FECHAMENTO AUTOMÁTICO, LINHA DECAMATIC ECO, REF.1173.C, DECA OU SIMILAR</t>
  </si>
  <si>
    <t xml:space="preserve"> 14.3.8 </t>
  </si>
  <si>
    <t xml:space="preserve"> CPU2563 </t>
  </si>
  <si>
    <t>DUCHA HIGIÊNICA COM REGISTRO, LINHA DREAM, REF. 1984.C87.ACT.CR, DA DECA OU SIMILAR</t>
  </si>
  <si>
    <t xml:space="preserve"> 14.3.9 </t>
  </si>
  <si>
    <t xml:space="preserve"> CPU3143 </t>
  </si>
  <si>
    <t>BARRA DE APOIO, RETA, FIXA, EM AÇO INOX, L=80CM, D=1 1/4", JACKWAL OU SIMILAR</t>
  </si>
  <si>
    <t xml:space="preserve"> 14.3.10 </t>
  </si>
  <si>
    <t xml:space="preserve"> 14.3.11 </t>
  </si>
  <si>
    <t xml:space="preserve"> 100867 </t>
  </si>
  <si>
    <t>BARRA DE APOIO RETA, EM ACO INOX POLIDO, COMPRIMENTO 70 CM, FIXADA NA PAREDE - FORNECIMENTO E INSTALAÇÃO. AF_01/2020</t>
  </si>
  <si>
    <t xml:space="preserve"> 14.3.12 </t>
  </si>
  <si>
    <t xml:space="preserve"> CPU3165 </t>
  </si>
  <si>
    <t>BARRA DE APOIO RETA EM AÇO INOX 304 P/ PORTADORES DE NECESSIDADES ESPECIAIS (NBR 9050), LARGURA 60 CM</t>
  </si>
  <si>
    <t xml:space="preserve"> 14.3.13 </t>
  </si>
  <si>
    <t xml:space="preserve"> 100875 </t>
  </si>
  <si>
    <t>BANCO ARTICULADO, EM ACO INOX, PARA PCD, FIXADO NA PAREDE - FORNECIMENTO E INSTALAÇÃO. AF_01/2020</t>
  </si>
  <si>
    <t xml:space="preserve"> 14.3.14 </t>
  </si>
  <si>
    <t xml:space="preserve"> CPU2105 </t>
  </si>
  <si>
    <t>RALO SECO PVC QUADRADO 15x15 COM GRELHA</t>
  </si>
  <si>
    <t xml:space="preserve"> 14.3.15 </t>
  </si>
  <si>
    <t xml:space="preserve"> CPU3144 </t>
  </si>
  <si>
    <t>ESTACAO DE CHAMADA DE LEITO,COM INTERRUPTOR DE EMBUTIR COM COMANDOS DE CHAMADAS,EMERGENCIA E PRESENCA,FIXADA SOBRE CAIXA 4"X4" EMBUTIDA NA PAREDE.FORNECIMENTO E COLOCACAO</t>
  </si>
  <si>
    <t>INSTALAÇÕES HIDROSSANITÁRIAS</t>
  </si>
  <si>
    <t xml:space="preserve"> 15.1 </t>
  </si>
  <si>
    <t>HIDRÁULICA</t>
  </si>
  <si>
    <t xml:space="preserve"> 15.1.1 </t>
  </si>
  <si>
    <t xml:space="preserve"> CPU2565 </t>
  </si>
  <si>
    <t>ACOPLAMENTO RANHURADO EM FERRO FUNDIDO DN 60,3mm 2""</t>
  </si>
  <si>
    <t xml:space="preserve"> 15.1.2 </t>
  </si>
  <si>
    <t xml:space="preserve"> 103039 </t>
  </si>
  <si>
    <t>REGISTRO DE ESFERA, PVC, ROSCÁVEL, COM VOLANTE, 1 1/2" - FORNECIMENTO E INSTALAÇÃO. AF_08/2021</t>
  </si>
  <si>
    <t xml:space="preserve"> 15.1.3 </t>
  </si>
  <si>
    <t xml:space="preserve"> 94681 </t>
  </si>
  <si>
    <t>CURVA 90 GRAUS, PVC, SOLDÁVEL, DN 60 MM, INSTALADO EM RESERVAÇÃO PREDIAL DE ÁGUA - FORNECIMENTO E INSTALAÇÃO. AF_04/2024</t>
  </si>
  <si>
    <t xml:space="preserve"> 15.1.4 </t>
  </si>
  <si>
    <t xml:space="preserve"> 94662 </t>
  </si>
  <si>
    <t>ADAPTADOR CURTO COM BOLSA E ROSCA PARA REGISTRO, PVC, SOLDÁVEL, DN 50 MM X 1 1/2", INSTALADO EM RESERVAÇÃO PREDIAL DE ÁGUA - FORNECIMENTO E INSTALAÇÃO. AF_04/2024</t>
  </si>
  <si>
    <t xml:space="preserve"> 15.1.5 </t>
  </si>
  <si>
    <t xml:space="preserve"> 103986 </t>
  </si>
  <si>
    <t>CURVA 90 GRAUS, PVC, SOLDÁVEL, DN 50MM, INSTALADO EM RAMAL DE DISTRIBUIÇÃO DE ÁGUA - FORNECIMENTO E INSTALAÇÃO. AF_06/2022</t>
  </si>
  <si>
    <t xml:space="preserve"> 15.1.6 </t>
  </si>
  <si>
    <t xml:space="preserve"> 103979 </t>
  </si>
  <si>
    <t>TUBO, PVC, SOLDÁVEL, DE 50MM, INSTALADO EM RAMAL DE DISTRIBUIÇÃO DE ÁGUA - FORNECIMENTO E INSTALAÇÃO. AF_06/2022</t>
  </si>
  <si>
    <t xml:space="preserve"> 15.1.7 </t>
  </si>
  <si>
    <t xml:space="preserve"> 104008 </t>
  </si>
  <si>
    <t>TE DE REDUÇÃO, 90 GRAUS, PVC, SOLDÁVEL, DN 50 MM X 32 MM, INSTALADO EM RAMAL DE DISTRIBUIÇÃO DE ÁGUA - FORNECIMENTO E INSTALAÇÃO. AF_06/2022</t>
  </si>
  <si>
    <t xml:space="preserve"> 15.1.8 </t>
  </si>
  <si>
    <t xml:space="preserve"> CPU2566 </t>
  </si>
  <si>
    <t>HIDRÔMETRO EM BRONZE, DIÂMETRO DE 40 MM (1 1/2´)</t>
  </si>
  <si>
    <t xml:space="preserve"> 15.1.9 </t>
  </si>
  <si>
    <t xml:space="preserve"> 89353 </t>
  </si>
  <si>
    <t>REGISTRO DE GAVETA BRUTO, LATÃO, ROSCÁVEL, 3/4" - FORNECIMENTO E INSTALAÇÃO. AF_08/2021</t>
  </si>
  <si>
    <t xml:space="preserve"> 15.1.10 </t>
  </si>
  <si>
    <t xml:space="preserve"> 94794 </t>
  </si>
  <si>
    <t>REGISTRO DE GAVETA BRUTO, LATÃO, ROSCÁVEL, 1 1/2", COM ACABAMENTO E CANOPLA CROMADOS - FORNECIMENTO E INSTALAÇÃO. AF_08/2021</t>
  </si>
  <si>
    <t xml:space="preserve"> 15.1.11 </t>
  </si>
  <si>
    <t xml:space="preserve"> 89987 </t>
  </si>
  <si>
    <t>REGISTRO DE GAVETA BRUTO, LATÃO, ROSCÁVEL, 3/4", COM ACABAMENTO E CANOPLA CROMADOS - FORNECIMENTO E INSTALAÇÃO. AF_08/2021</t>
  </si>
  <si>
    <t xml:space="preserve"> 15.1.12 </t>
  </si>
  <si>
    <t xml:space="preserve"> 89985 </t>
  </si>
  <si>
    <t>REGISTRO DE PRESSÃO BRUTO, LATÃO, ROSCÁVEL, 3/4", COM ACABAMENTO E CANOPLA CROMADOS - FORNECIMENTO E INSTALAÇÃO. AF_08/2021</t>
  </si>
  <si>
    <t xml:space="preserve"> 15.1.13 </t>
  </si>
  <si>
    <t xml:space="preserve"> 92365 </t>
  </si>
  <si>
    <t>TUBO DE AÇO GALVANIZADO COM COSTURA, CLASSE MÉDIA, DN 40 (1 1/2"), CONEXÃO ROSQUEADA, INSTALADO EM REDE DE ALIMENTAÇÃO PARA HIDRANTE - FORNECIMENTO E INSTALAÇÃO. AF_10/2020</t>
  </si>
  <si>
    <t xml:space="preserve"> 15.1.14 </t>
  </si>
  <si>
    <t xml:space="preserve"> 92336 </t>
  </si>
  <si>
    <t>TUBO DE AÇO GALVANIZADO COM COSTURA, CLASSE MÉDIA, CONEXÃO RANHURADA, DN 65 (2 1/2"), INSTALADO EM PRUMADAS - FORNECIMENTO E INSTALAÇÃO. AF_10/2020</t>
  </si>
  <si>
    <t xml:space="preserve"> 15.1.15 </t>
  </si>
  <si>
    <t xml:space="preserve"> 89373 </t>
  </si>
  <si>
    <t>LUVA DE REDUÇÃO, PVC, SOLDÁVEL, DN 25MM X 20MM, INSTALADO EM RAMAL OU SUB-RAMAL DE ÁGUA - FORNECIMENTO E INSTALAÇÃO. AF_06/2022</t>
  </si>
  <si>
    <t xml:space="preserve"> 15.1.16 </t>
  </si>
  <si>
    <t xml:space="preserve"> 89593 </t>
  </si>
  <si>
    <t>LUVA COM ROSCA, PVC, SOLDÁVEL, DN 50MM X 1.1/2, INSTALADO EM PRUMADA DE ÁGUA - FORNECIMENTO E INSTALAÇÃO. AF_06/2022</t>
  </si>
  <si>
    <t xml:space="preserve"> 15.1.17 </t>
  </si>
  <si>
    <t xml:space="preserve"> 94656 </t>
  </si>
  <si>
    <t>ADAPTADOR CURTO COM BOLSA E ROSCA PARA REGISTRO, PVC, SOLDÁVEL, DN 25 MM X 3/4", INSTALADO EM RESERVAÇÃO PREDIAL DE ÁGUA - FORNECIMENTO E INSTALAÇÃO. AF_04/2024</t>
  </si>
  <si>
    <t xml:space="preserve"> 15.1.18 </t>
  </si>
  <si>
    <t xml:space="preserve"> 104002 </t>
  </si>
  <si>
    <t>ADAPTADOR CURTO COM BOLSA E ROSCA PARA REGISTRO, PVC, SOLDÁVEL, DN 50MM X 1.1/4", INSTALADO EM RAMAL DE DISTRIBUIÇÃO DE ÁGUA - FORNECIMENTO E INSTALAÇÃO. AF_06/2022</t>
  </si>
  <si>
    <t xml:space="preserve"> 15.1.19 </t>
  </si>
  <si>
    <t xml:space="preserve"> 103966 </t>
  </si>
  <si>
    <t>BUCHA DE REDUÇÃO, LONGA, PVC, SOLDÁVEL, DN 50 X 25 MM, INSTALADO EM PRUMADA DE ÁGUA - FORNECIMENTO E INSTALAÇÃO. AF_06/2022</t>
  </si>
  <si>
    <t xml:space="preserve"> 15.1.20 </t>
  </si>
  <si>
    <t xml:space="preserve"> 89489 </t>
  </si>
  <si>
    <t>CURVA 90 GRAUS, PVC, SOLDÁVEL, DN 25MM, INSTALADO EM PRUMADA DE ÁGUA - FORNECIMENTO E INSTALAÇÃO. AF_06/2022</t>
  </si>
  <si>
    <t xml:space="preserve"> 15.1.21 </t>
  </si>
  <si>
    <t xml:space="preserve"> 89384 </t>
  </si>
  <si>
    <t>CURVA DE TRANSPOSIÇÃO, PVC, SOLDÁVEL, DN 25MM, INSTALADO EM RAMAL OU SUB-RAMAL DE ÁGUA FORNECIMENTO E INSTALAÇÃO. AF_06/2022</t>
  </si>
  <si>
    <t xml:space="preserve"> 15.1.22 </t>
  </si>
  <si>
    <t xml:space="preserve"> 89530 </t>
  </si>
  <si>
    <t>LUVA DE CORRER, PVC, SOLDÁVEL, DN 25MM, INSTALADO EM PRUMADA DE ÁGUA - FORNECIMENTO E INSTALAÇÃO. AF_06/2022</t>
  </si>
  <si>
    <t xml:space="preserve"> 15.1.23 </t>
  </si>
  <si>
    <t xml:space="preserve"> 89577 </t>
  </si>
  <si>
    <t>LUVA DE CORRER, PVC, SOLDÁVEL, DN 50MM, INSTALADO EM PRUMADA DE ÁGUA - FORNECIMENTO E INSTALAÇÃO. AF_06/2022</t>
  </si>
  <si>
    <t xml:space="preserve"> 15.1.24 </t>
  </si>
  <si>
    <t xml:space="preserve"> 89356 </t>
  </si>
  <si>
    <t>TUBO, PVC, SOLDÁVEL, DE 25MM, INSTALADO EM RAMAL OU SUB-RAMAL DE ÁGUA - FORNECIMENTO E INSTALAÇÃO. AF_06/2022</t>
  </si>
  <si>
    <t xml:space="preserve"> 15.1.25 </t>
  </si>
  <si>
    <t xml:space="preserve"> 89869 </t>
  </si>
  <si>
    <t>TE, PVC, SOLDÁVEL, DN 25MM, INSTALADO EM DRENO DE AR-CONDICIONADO - FORNECIMENTO E INSTALAÇÃO. AF_08/2022</t>
  </si>
  <si>
    <t xml:space="preserve"> 15.1.26 </t>
  </si>
  <si>
    <t xml:space="preserve"> 89627 </t>
  </si>
  <si>
    <t>TÊ DE REDUÇÃO, PVC, SOLDÁVEL, DN 50MM X 25MM, INSTALADO EM PRUMADA DE ÁGUA - FORNECIMENTO E INSTALAÇÃO. AF_06/2022</t>
  </si>
  <si>
    <t xml:space="preserve"> 15.1.27 </t>
  </si>
  <si>
    <t xml:space="preserve"> 89366 </t>
  </si>
  <si>
    <t>JOELHO 90 GRAUS COM BUCHA DE LATÃO, PVC, SOLDÁVEL, DN 25MM, X 3/4 INSTALADO EM RAMAL OU SUB-RAMAL DE ÁGUA - FORNECIMENTO E INSTALAÇÃO. AF_06/2022</t>
  </si>
  <si>
    <t xml:space="preserve"> 15.1.28 </t>
  </si>
  <si>
    <t xml:space="preserve"> 90373 </t>
  </si>
  <si>
    <t>JOELHO 90 GRAUS COM BUCHA DE LATÃO, PVC, SOLDÁVEL, DN 25MM, X 1/2 INSTALADO EM RAMAL OU SUB-RAMAL DE ÁGUA - FORNECIMENTO E INSTALAÇÃO. AF_06/2022</t>
  </si>
  <si>
    <t xml:space="preserve"> 15.1.29 </t>
  </si>
  <si>
    <t xml:space="preserve"> 89396 </t>
  </si>
  <si>
    <t>TÊ COM BUCHA DE LATÃO NA BOLSA CENTRAL, PVC, SOLDÁVEL, DN 25MM X 1/2, INSTALADO EM RAMAL OU SUB-RAMAL DE ÁGUA - FORNECIMENTO E INSTALAÇÃO. AF_06/2022</t>
  </si>
  <si>
    <t xml:space="preserve"> 15.1.30 </t>
  </si>
  <si>
    <t xml:space="preserve"> 94689 </t>
  </si>
  <si>
    <t>TÊ COM BUCHA DE LATÃO NA BOLSA CENTRAL, PVC, SOLDÁVEL, DN 25 MM X 3/4", INSTALADO EM RESERVAÇÃO PREDIAL DE ÁGUA - FORNECIMENTO E INSTALAÇÃO. AF_04/2024</t>
  </si>
  <si>
    <t xml:space="preserve"> 15.1.31 </t>
  </si>
  <si>
    <t xml:space="preserve"> CPU2194 </t>
  </si>
  <si>
    <t>PRESSURIZADOR DE ÁGUA MAX PRESS 270 VF MONOFASICO 220V</t>
  </si>
  <si>
    <t xml:space="preserve"> 15.1.32 </t>
  </si>
  <si>
    <t xml:space="preserve"> CPU3117 </t>
  </si>
  <si>
    <t>RESERVATÓRIO METALICO TIPO TAÇA EM AÇO PATINÁVEL - V=15M3-COLUNA SECA H=6M+FUNDAÇÃO+LOGOTIPO</t>
  </si>
  <si>
    <t xml:space="preserve"> 15.1.33 </t>
  </si>
  <si>
    <t xml:space="preserve"> 94490 </t>
  </si>
  <si>
    <t>REGISTRO DE ESFERA, PVC, SOLDÁVEL, COM VOLANTE, DN 32 MM - FORNECIMENTO E INSTALAÇÃO. AF_08/2021</t>
  </si>
  <si>
    <t xml:space="preserve"> 15.1.34 </t>
  </si>
  <si>
    <t xml:space="preserve"> CPU2569 </t>
  </si>
  <si>
    <t>VÁLVULA DE RETENÇÃO HORIZONTAL EM BRONZE, DN= 1´</t>
  </si>
  <si>
    <t xml:space="preserve"> 15.1.35 </t>
  </si>
  <si>
    <t xml:space="preserve"> 89436 </t>
  </si>
  <si>
    <t>ADAPTADOR CURTO COM BOLSA E ROSCA PARA REGISTRO, PVC, SOLDÁVEL, DN 32MM X 1, INSTALADO EM RAMAL DE DISTRIBUIÇÃO DE ÁGUA - FORNECIMENTO E INSTALAÇÃO. AF_06/2022</t>
  </si>
  <si>
    <t xml:space="preserve"> 15.1.36 </t>
  </si>
  <si>
    <t xml:space="preserve"> 103948 </t>
  </si>
  <si>
    <t>BUCHA DE REDUÇÃO, CURTA, PVC, SOLDÁVEL, DN 32 X 25 MM, INSTALADO EM RAMAL OU SUB-RAMAL DE ÁGUA - FORNECIMENTO E INSTALAÇÃO. AF_06/2022</t>
  </si>
  <si>
    <t xml:space="preserve"> 15.1.37 </t>
  </si>
  <si>
    <t xml:space="preserve"> 89415 </t>
  </si>
  <si>
    <t>CURVA 90 GRAUS, PVC, SOLDÁVEL, DN 32MM, INSTALADO EM RAMAL DE DISTRIBUIÇÃO DE ÁGUA - FORNECIMENTO E INSTALAÇÃO. AF_06/2022</t>
  </si>
  <si>
    <t xml:space="preserve"> 15.1.38 </t>
  </si>
  <si>
    <t xml:space="preserve"> CPU2568 </t>
  </si>
  <si>
    <t>FILTRO ´Y´ CORPO EM BRONZE, PRESSÃO DE SERVIÇO ATÉ 20,7 BAR (PN 20), DN= 1 1/2´</t>
  </si>
  <si>
    <t xml:space="preserve"> 15.1.39 </t>
  </si>
  <si>
    <t xml:space="preserve"> 89357 </t>
  </si>
  <si>
    <t>TUBO, PVC, SOLDÁVEL, DE 32MM, INSTALADO EM RAMAL OU SUB-RAMAL DE ÁGUA - FORNECIMENTO E INSTALAÇÃO. AF_06/2022</t>
  </si>
  <si>
    <t xml:space="preserve"> 15.1.40 </t>
  </si>
  <si>
    <t xml:space="preserve"> 89400 </t>
  </si>
  <si>
    <t>TÊ DE REDUÇÃO, PVC, SOLDÁVEL, DN 32MM X 25MM, INSTALADO EM RAMAL OU SUB-RAMAL DE ÁGUA - FORNECIMENTO E INSTALAÇÃO. AF_06/2022</t>
  </si>
  <si>
    <t xml:space="preserve"> 15.1.41 </t>
  </si>
  <si>
    <t xml:space="preserve"> CPU2464 </t>
  </si>
  <si>
    <t>PRESSURIZADOR MAX PRESS 20E</t>
  </si>
  <si>
    <t xml:space="preserve"> 15.1.42 </t>
  </si>
  <si>
    <t xml:space="preserve"> CPU2570 </t>
  </si>
  <si>
    <t>RESERVATÓRIO EM POLIETILENO DE ALTA DENSIDADE (CISTERNA) COM ANTIOXIDANTE E PROTEÇÃO CONTRA RAIOS ULTRAVIOLETA (UV) - CAPACIDADE DE 5.000 LITROS</t>
  </si>
  <si>
    <t>CJ</t>
  </si>
  <si>
    <t xml:space="preserve"> 15.2 </t>
  </si>
  <si>
    <t>SANITÁRIA</t>
  </si>
  <si>
    <t xml:space="preserve"> 15.2.1 </t>
  </si>
  <si>
    <t xml:space="preserve"> 99253 </t>
  </si>
  <si>
    <t>CAIXA ENTERRADA HIDRÁULICA RETANGULAR EM ALVENARIA COM TIJOLOS CERÂMICOS MACIÇOS, DIMENSÕES INTERNAS: 0,6X0,6X0,6 M PARA REDE DE DRENAGEM. AF_12/2020</t>
  </si>
  <si>
    <t xml:space="preserve"> 15.2.2 </t>
  </si>
  <si>
    <t xml:space="preserve"> 104328 </t>
  </si>
  <si>
    <t>CAIXA SIFONADA, COM GRELHA QUADRADA, PVC, DN 150 X 150 X 50 MM, JUNTA SOLDÁVEL, FORNECIDA E INSTALADA EM RAMAL DE DESCARGA OU EM RAMAL DE ESGOTO SANITÁRIO. AF_08/2022</t>
  </si>
  <si>
    <t xml:space="preserve"> 15.2.3 </t>
  </si>
  <si>
    <t xml:space="preserve"> 89709 </t>
  </si>
  <si>
    <t>RALO SIFONADO, PVC, DN 100 X 40 MM, JUNTA SOLDÁVEL, FORNECIDO E INSTALADO EM RAMAL DE DESCARGA OU EM RAMAL DE ESGOTO SANITÁRIO. AF_08/2022</t>
  </si>
  <si>
    <t xml:space="preserve"> 15.2.4 </t>
  </si>
  <si>
    <t xml:space="preserve"> 86883 </t>
  </si>
  <si>
    <t>SIFÃO DO TIPO FLEXÍVEL EM PVC 1 X 1.1/2 - FORNECIMENTO E INSTALAÇÃO. AF_01/2020</t>
  </si>
  <si>
    <t xml:space="preserve"> 15.2.5 </t>
  </si>
  <si>
    <t xml:space="preserve"> 86882 </t>
  </si>
  <si>
    <t>SIFÃO DO TIPO GARRAFA/COPO EM PVC 1.1/4 X 1.1/2" - FORNECIMENTO E INSTALAÇÃO. AF_01/2020</t>
  </si>
  <si>
    <t xml:space="preserve"> 15.2.6 </t>
  </si>
  <si>
    <t xml:space="preserve"> 86879 </t>
  </si>
  <si>
    <t>VÁLVULA EM PLÁSTICO 1" PARA PIA, TANQUE OU LAVATÓRIO, COM OU SEM LADRÃO - FORNECIMENTO E INSTALAÇÃO. AF_01/2020</t>
  </si>
  <si>
    <t xml:space="preserve"> 15.2.7 </t>
  </si>
  <si>
    <t xml:space="preserve"> 104063 </t>
  </si>
  <si>
    <t>CURVA LONGA, 45 GRAUS, PVC OCRE, JUNTA ELÁSTICA, DN 100 MM, PARA COLETOR PREDIAL DE ESGOTO. AF_06/2022</t>
  </si>
  <si>
    <t xml:space="preserve"> 15.2.8 </t>
  </si>
  <si>
    <t xml:space="preserve"> 89811 </t>
  </si>
  <si>
    <t>CURVA CURTA 90 GRAUS, PVC, SERIE NORMAL, ESGOTO PREDIAL, DN 100 MM, JUNTA ELÁSTICA, FORNECIDO E INSTALADO EM PRUMADA DE ESGOTO SANITÁRIO OU VENTILAÇÃO. AF_08/2022</t>
  </si>
  <si>
    <t xml:space="preserve"> 15.2.9 </t>
  </si>
  <si>
    <t xml:space="preserve"> 89728 </t>
  </si>
  <si>
    <t>CURVA CURTA 90 GRAUS, PVC, SERIE NORMAL, ESGOTO PREDIAL, DN 40 MM, JUNTA SOLDÁVEL, FORNECIDO E INSTALADO EM RAMAL DE DESCARGA OU RAMAL DE ESGOTO SANITÁRIO. AF_08/2022</t>
  </si>
  <si>
    <t xml:space="preserve"> 15.2.10 </t>
  </si>
  <si>
    <t xml:space="preserve"> 89726 </t>
  </si>
  <si>
    <t>JOELHO 45 GRAUS, PVC, SERIE NORMAL, ESGOTO PREDIAL, DN 40 MM, JUNTA SOLDÁVEL, FORNECIDO E INSTALADO EM RAMAL DE DESCARGA OU RAMAL DE ESGOTO SANITÁRIO. AF_08/2022</t>
  </si>
  <si>
    <t xml:space="preserve"> 15.2.11 </t>
  </si>
  <si>
    <t xml:space="preserve"> 89732 </t>
  </si>
  <si>
    <t>JOELHO 45 GRAUS, PVC, SERIE NORMAL, ESGOTO PREDIAL, DN 50 MM, JUNTA ELÁSTICA, FORNECIDO E INSTALADO EM RAMAL DE DESCARGA OU RAMAL DE ESGOTO SANITÁRIO. AF_08/2022</t>
  </si>
  <si>
    <t xml:space="preserve"> 15.2.12 </t>
  </si>
  <si>
    <t xml:space="preserve"> 89739 </t>
  </si>
  <si>
    <t>JOELHO 45 GRAUS, PVC, SERIE NORMAL, ESGOTO PREDIAL, DN 75 MM, JUNTA ELÁSTICA, FORNECIDO E INSTALADO EM RAMAL DE DESCARGA OU RAMAL DE ESGOTO SANITÁRIO. AF_08/2022</t>
  </si>
  <si>
    <t xml:space="preserve"> 15.2.13 </t>
  </si>
  <si>
    <t xml:space="preserve"> 89731 </t>
  </si>
  <si>
    <t>JOELHO 90 GRAUS, PVC, SERIE NORMAL, ESGOTO PREDIAL, DN 50 MM, JUNTA ELÁSTICA, FORNECIDO E INSTALADO EM RAMAL DE DESCARGA OU RAMAL DE ESGOTO SANITÁRIO. AF_08/2022</t>
  </si>
  <si>
    <t xml:space="preserve"> 15.2.14 </t>
  </si>
  <si>
    <t xml:space="preserve"> 89724 </t>
  </si>
  <si>
    <t>JOELHO 90 GRAUS, PVC, SERIE NORMAL, ESGOTO PREDIAL, DN 40 MM, JUNTA SOLDÁVEL, FORNECIDO E INSTALADO EM RAMAL DE DESCARGA OU RAMAL DE ESGOTO SANITÁRIO. AF_08/2022</t>
  </si>
  <si>
    <t xml:space="preserve"> 15.2.15 </t>
  </si>
  <si>
    <t xml:space="preserve"> 104345 </t>
  </si>
  <si>
    <t>JUNÇÃO DE REDUÇÃO INVERTIDA, PVC, SÉRIE NORMAL, ESGOTO PREDIAL, DN 100 X 50 MM, JUNTA ELÁSTICA, FORNECIDO E INSTALADO EM RAMAL DE DESCARGA OU RAMAL DE ESGOTO SANITÁRIO. AF_08/2022</t>
  </si>
  <si>
    <t xml:space="preserve"> 15.2.16 </t>
  </si>
  <si>
    <t xml:space="preserve"> 104347 </t>
  </si>
  <si>
    <t>JUNÇÃO DE REDUCAO INVERTIDA, PVC, SÉRIE NORMAL, ESGOTO PREDIAL, DN 100 X 75 MM, JUNTA ELÁSTICA, FORNECIDO E INSTALADO EM RAMAL DE DESCARGA OU RAMAL DE ESGOTO SANITÁRIO. AF_08/2022</t>
  </si>
  <si>
    <t xml:space="preserve"> 15.2.17 </t>
  </si>
  <si>
    <t xml:space="preserve"> 89783 </t>
  </si>
  <si>
    <t>JUNÇÃO SIMPLES, PVC, SERIE NORMAL, ESGOTO PREDIAL, DN 40 MM, JUNTA SOLDÁVEL, FORNECIDO E INSTALADO EM RAMAL DE DESCARGA OU RAMAL DE ESGOTO SANITÁRIO. AF_08/2022</t>
  </si>
  <si>
    <t xml:space="preserve"> 15.2.18 </t>
  </si>
  <si>
    <t xml:space="preserve"> 89785 </t>
  </si>
  <si>
    <t>JUNÇÃO SIMPLES, PVC, SERIE NORMAL, ESGOTO PREDIAL, DN 50 X 50 MM, JUNTA ELÁSTICA, FORNECIDO E INSTALADO EM RAMAL DE DESCARGA OU RAMAL DE ESGOTO SANITÁRIO. AF_08/2022</t>
  </si>
  <si>
    <t xml:space="preserve"> 15.2.19 </t>
  </si>
  <si>
    <t xml:space="preserve"> 104350 </t>
  </si>
  <si>
    <t>JUNÇÃO DE REDUÇÃO INVERTIDA, PVC, SÉRIE NORMAL, ESGOTO PREDIAL, DN 75 X 50 MM, JUNTA ELÁSTICA, FORNECIDO E INSTALADO EM PRUMADA DE ESGOTO SANITÁRIO OU VENTILAÇÃO. AF_08/2022</t>
  </si>
  <si>
    <t xml:space="preserve"> 15.2.20 </t>
  </si>
  <si>
    <t xml:space="preserve"> 89795 </t>
  </si>
  <si>
    <t>JUNÇÃO SIMPLES, PVC, SERIE NORMAL, ESGOTO PREDIAL, DN 75 X 75 MM, JUNTA ELÁSTICA, FORNECIDO E INSTALADO EM RAMAL DE DESCARGA OU RAMAL DE ESGOTO SANITÁRIO. AF_08/2022</t>
  </si>
  <si>
    <t xml:space="preserve"> 15.2.21 </t>
  </si>
  <si>
    <t xml:space="preserve"> 89549 </t>
  </si>
  <si>
    <t>REDUÇÃO EXCÊNTRICA, PVC, SERIE R, ÁGUA PLUVIAL, DN 75 X 50 MM, JUNTA ELÁSTICA, FORNECIDO E INSTALADO EM RAMAL DE ENCAMINHAMENTO. AF_06/2022</t>
  </si>
  <si>
    <t xml:space="preserve"> 15.2.22 </t>
  </si>
  <si>
    <t xml:space="preserve"> CPU2574 </t>
  </si>
  <si>
    <t>TUBO DE PVC RÍGIDO PXB COM VIROLA E ANEL DE BORRACHA, LINHA ESGOTO SÉRIE REFORÇADA ´R´, DN= 100 MM, INCLUSIVE CONEXÕES</t>
  </si>
  <si>
    <t xml:space="preserve"> 15.2.23 </t>
  </si>
  <si>
    <t xml:space="preserve"> CPU2576 </t>
  </si>
  <si>
    <t>TUBO DE PVC RÍGIDO PXB COM VIROLA E ANEL DE BORRACHA, LINHA ESGOTO SÉRIE REFORÇADA ´R´, DN= 50 MM, INCLUSIVE CONEXÕES</t>
  </si>
  <si>
    <t xml:space="preserve"> 15.2.24 </t>
  </si>
  <si>
    <t xml:space="preserve"> CPU2577 </t>
  </si>
  <si>
    <t>TUBO DE PVC RÍGIDO PXB COM VIROLA E ANEL DE BORRACHA, LINHA ESGOTO SÉRIE REFORÇADA ´R´, DN= 75 MM, INCLUSIVE CONEXÕES</t>
  </si>
  <si>
    <t xml:space="preserve"> 15.2.25 </t>
  </si>
  <si>
    <t xml:space="preserve"> CPU2578 </t>
  </si>
  <si>
    <t>TUBO DE PVC RÍGIDO SOLDÁVEL MARROM, DN= 40 MM, (1 1/4´), INCLUSIVE CONEXÕES</t>
  </si>
  <si>
    <t xml:space="preserve"> 15.2.26 </t>
  </si>
  <si>
    <t xml:space="preserve"> CPU2579 </t>
  </si>
  <si>
    <t>TUBO DE PVC RÍGIDO BRANCO, PONTAS LISAS, SOLDÁVEL, LINHA ESGOTO SÉRIE NORMAL, DN= 40 MM, INCLUSIVE CONEXÕES</t>
  </si>
  <si>
    <t xml:space="preserve"> 15.2.27 </t>
  </si>
  <si>
    <t xml:space="preserve"> CPU2586 </t>
  </si>
  <si>
    <t>TUBO DE PVC RÍGIDO, PONTAS LISAS, SOLDÁVEL, LINHA ESGOTO SÉRIE REFORÇADA ´R´, DN= 40 MM, INCLUSIVE CONEXÕES</t>
  </si>
  <si>
    <t xml:space="preserve"> 15.2.28 </t>
  </si>
  <si>
    <t xml:space="preserve"> CPU3147 </t>
  </si>
  <si>
    <t>VEDAÇÃO PARA SAÍDA DE VASO SANITÁRIO EM  PVC RÍGIDO SOLDÁVEL, PARA ESGOTO PRIMÁRIO, DIÂM = 100MM</t>
  </si>
  <si>
    <t xml:space="preserve"> 15.2.29 </t>
  </si>
  <si>
    <t xml:space="preserve"> 15.2.30 </t>
  </si>
  <si>
    <t xml:space="preserve"> 104014 </t>
  </si>
  <si>
    <t>BUCHA DE REDUÇÃO, LONGA, PVC, SOLDÁVEL, DN 40 X 25 MM, INSTALADO EM RAMAL DE DISTRIBUIÇÃO DE ÁGUA - FORNECIMENTO E INSTALAÇÃO. AF_06/2022</t>
  </si>
  <si>
    <t xml:space="preserve"> 15.2.31 </t>
  </si>
  <si>
    <t xml:space="preserve"> 15.2.32 </t>
  </si>
  <si>
    <t xml:space="preserve"> 89408 </t>
  </si>
  <si>
    <t>JOELHO 90 GRAUS, PVC, SOLDÁVEL, DN 25MM, INSTALADO EM RAMAL DE DISTRIBUIÇÃO DE ÁGUA - FORNECIMENTO E INSTALAÇÃO. AF_06/2022</t>
  </si>
  <si>
    <t xml:space="preserve"> 15.2.33 </t>
  </si>
  <si>
    <t xml:space="preserve"> 15.2.34 </t>
  </si>
  <si>
    <t xml:space="preserve"> CPU3166 </t>
  </si>
  <si>
    <t>CAIXA DE GORDURA EM PVC 300MM</t>
  </si>
  <si>
    <t xml:space="preserve"> 15.3 </t>
  </si>
  <si>
    <t>PLUVIAL</t>
  </si>
  <si>
    <t xml:space="preserve"> 15.3.1 </t>
  </si>
  <si>
    <t xml:space="preserve"> CPU2591 </t>
  </si>
  <si>
    <t>CAIXA DE PASSAGEM EM ALVENARIA DE TIJOLOS MACIÇOS ESP. = 0,12M,  DIM. INT. = 0.50 X 0.50 X 0.60M, COM GRELHA DE FERRO FUNDIDO</t>
  </si>
  <si>
    <t>un</t>
  </si>
  <si>
    <t xml:space="preserve"> 15.3.2 </t>
  </si>
  <si>
    <t xml:space="preserve"> 97961 </t>
  </si>
  <si>
    <t>CAIXA PARA BOCA DE LOBO COMBINADA COM GRELHA RETANGULAR, EM ALVENARIA COM BLOCOS DE CONCRETO, DIMENSÕES INTERNAS: 1,3X1X1,2 M. AF_12/2020</t>
  </si>
  <si>
    <t xml:space="preserve"> 15.3.3 </t>
  </si>
  <si>
    <t xml:space="preserve"> CPU2857 </t>
  </si>
  <si>
    <t>RALO HEMISFERICO 100mm PVC (RALO ABACAXI)</t>
  </si>
  <si>
    <t xml:space="preserve"> 15.3.4 </t>
  </si>
  <si>
    <t xml:space="preserve"> 15.3.5 </t>
  </si>
  <si>
    <t xml:space="preserve"> 15.3.6 </t>
  </si>
  <si>
    <t xml:space="preserve"> 15.3.7 </t>
  </si>
  <si>
    <t xml:space="preserve"> CPU3083 </t>
  </si>
  <si>
    <t>TUBO PVC RÍGIDO, TIPO COLETOR ESGOTO, JUNTA ELÁSTICA, DN= 100 MM, INCLUSIVE CONEXÕES</t>
  </si>
  <si>
    <t xml:space="preserve"> 15.3.8 </t>
  </si>
  <si>
    <t xml:space="preserve"> CPU2838 </t>
  </si>
  <si>
    <t>TUBO PVC RÍGIDO, TIPO COLETOR ESGOTO, JUNTA ELÁSTICA, DN= 150 MM, INCLUSIVE CONEXÕES</t>
  </si>
  <si>
    <t xml:space="preserve"> 15.3.9 </t>
  </si>
  <si>
    <t xml:space="preserve"> CPU2092 </t>
  </si>
  <si>
    <t>CURVA PVC PARA REDE COLETOR ESGOTO, EB-644, 45 GR, 200 MM, COM JUNTA ELASTICA.</t>
  </si>
  <si>
    <t xml:space="preserve"> 15.3.10 </t>
  </si>
  <si>
    <t xml:space="preserve"> 90696 </t>
  </si>
  <si>
    <t>TUBO DE PVC PARA REDE COLETORA DE ESGOTO DE PAREDE MACIÇA, DN 200 MM, JUNTA ELÁSTICA - FORNECIMENTO E ASSENTAMENTO. AF_01/2021</t>
  </si>
  <si>
    <t xml:space="preserve"> 15.3.11 </t>
  </si>
  <si>
    <t xml:space="preserve"> 89363 </t>
  </si>
  <si>
    <t>JOELHO 45 GRAUS, PVC, SOLDÁVEL, DN 25MM, INSTALADO EM RAMAL OU SUB-RAMAL DE ÁGUA - FORNECIMENTO E INSTALAÇÃO. AF_06/2022</t>
  </si>
  <si>
    <t xml:space="preserve"> 15.3.12 </t>
  </si>
  <si>
    <t xml:space="preserve"> 15.3.13 </t>
  </si>
  <si>
    <t xml:space="preserve"> 15.3.14 </t>
  </si>
  <si>
    <t xml:space="preserve"> 15.3.15 </t>
  </si>
  <si>
    <t xml:space="preserve"> 15.3.16 </t>
  </si>
  <si>
    <t xml:space="preserve"> 15.3.17 </t>
  </si>
  <si>
    <t xml:space="preserve"> 15.3.18 </t>
  </si>
  <si>
    <t xml:space="preserve"> 89825 </t>
  </si>
  <si>
    <t>TE, PVC, SERIE NORMAL, ESGOTO PREDIAL, DN 50 X 50 MM, JUNTA ELÁSTICA, FORNECIDO E INSTALADO EM PRUMADA DE ESGOTO SANITÁRIO OU VENTILAÇÃO. AF_08/2022</t>
  </si>
  <si>
    <t xml:space="preserve"> 15.4 </t>
  </si>
  <si>
    <t>PREVENÇÃO E COMBATE A INCÊNDIO (PCI)</t>
  </si>
  <si>
    <t xml:space="preserve"> 15.4.1 </t>
  </si>
  <si>
    <t xml:space="preserve"> CPU2592 </t>
  </si>
  <si>
    <t>PLACA DE SINALIZACAO, FOTOLUMINESCENTE, EM PVC , COM LOGOTIPO "CUIDADO RISCO DE CHOQUE ELÉTRICO"- PLACA E5</t>
  </si>
  <si>
    <t xml:space="preserve"> 15.4.2 </t>
  </si>
  <si>
    <t xml:space="preserve"> 101910 </t>
  </si>
  <si>
    <t>EXTINTOR DE INCÊNDIO PORTÁTIL COM CARGA DE PQS DE 8 KG, CLASSE BC - FORNECIMENTO E INSTALAÇÃO. AF_10/2020_PE</t>
  </si>
  <si>
    <t xml:space="preserve"> 15.4.3 </t>
  </si>
  <si>
    <t xml:space="preserve"> CPU2593 </t>
  </si>
  <si>
    <t>PLACA DE SINALIZACAO, FOTOLUMINESCENTE, EM PVC , COM LOGOTIPO "EXTINTOR DE INCÊNDIO PORTÁTIL"- PLACA E5</t>
  </si>
  <si>
    <t xml:space="preserve"> 15.4.4 </t>
  </si>
  <si>
    <t xml:space="preserve"> CPU2594 </t>
  </si>
  <si>
    <t>PLACA DE SINALIZAÇÃO EM PVC PARA AMBIENTES</t>
  </si>
  <si>
    <t xml:space="preserve"> 15.4.5 </t>
  </si>
  <si>
    <t xml:space="preserve"> CPU2595 </t>
  </si>
  <si>
    <t>PLACA DE SINALIZACAO DE SEGURANCA CONTRA INCENDIO, FOTOLUMINESCENTE, RETANGULAR, *20 X 40* CM, EM PVC *2* MM ANTI-CHAMAS (SIMBOLOS, CORES E PICTOGRAMAS CONFORME NBR 13434)</t>
  </si>
  <si>
    <t xml:space="preserve"> 15.4.6 </t>
  </si>
  <si>
    <t xml:space="preserve"> CPU2596 </t>
  </si>
  <si>
    <t>PLACA DE SINALIZAÇÃO EM PVC, COM INDICAÇÃO DE PROIBIÇÃO NORMATIVA</t>
  </si>
  <si>
    <t xml:space="preserve"> 15.4.7 </t>
  </si>
  <si>
    <t xml:space="preserve"> CPU2598 </t>
  </si>
  <si>
    <t>PLACA DE SINALIZACAO, FOTOLUMINESCENTE, 38X19 CM, EM PVC , COM SETA INDICATIVA DE SENTIDO (ESQUERDA OU DIREITA) DE SAÍDA DE EMERGÊNCIA- PLACA S2</t>
  </si>
  <si>
    <t xml:space="preserve"> 15.4.8 </t>
  </si>
  <si>
    <t xml:space="preserve"> CPU2847 </t>
  </si>
  <si>
    <t>LUMINARIA DE EMERGENCIA 30 LEDS BIVOLT LDE INTELBRAS</t>
  </si>
  <si>
    <t xml:space="preserve"> 15.4.9 </t>
  </si>
  <si>
    <t xml:space="preserve"> CPU2648 </t>
  </si>
  <si>
    <t>BLOCO AUTÔNOMO DE ILUMINAÇÃO DE EMERGÊNCIA LED, COM AUTONOMIA MÍNIMA DE 3 HORAS, FLUXO LUMINOSO DE 2.000 ATÉ 3.000 LÚMENS, EQUIPADO COM 2 FARÓIS</t>
  </si>
  <si>
    <t xml:space="preserve"> 15.4.10 </t>
  </si>
  <si>
    <t xml:space="preserve"> CPU2599 </t>
  </si>
  <si>
    <t>ABRIGO DE SOBREPOR EM CHAPA DE AÇO CARBONO PINTADO COM TINTA A BASE DE EPOXI VERMELHA, DIMENSÕES 75X35X25CM</t>
  </si>
  <si>
    <t xml:space="preserve"> 15.4.11 </t>
  </si>
  <si>
    <t xml:space="preserve"> CPU2600 </t>
  </si>
  <si>
    <t>PLACA DE SINALIZAÇÃO DE SEGURANÇA CODIGO 14 - 315/158(NBR 13.434); CÓDIGO S3(NT 14/2010-ES) ("SAIDA DE EMERGÊNCIA" - SETA VERTICAL)</t>
  </si>
  <si>
    <t xml:space="preserve"> 15.4.12 </t>
  </si>
  <si>
    <t xml:space="preserve"> CPU2601 </t>
  </si>
  <si>
    <t>PLACA FOTOLUMINESCENTE DE SINALIZACAO DE SEGURANCA CONTRA IN CENDIO,PARA EQUIPAMENTOS DE COMBATE A INCENDIO E ALARME,EM P VC ANTICHAMA,DIMENSOES APROXIMADAS DE (20X15)CM,CONFORME ABN T NBR 16820.FORNECIMENTO E COLOCACAO</t>
  </si>
  <si>
    <t>INSTALAÇÕES ELÉTRICAS</t>
  </si>
  <si>
    <t xml:space="preserve"> 16.1 </t>
  </si>
  <si>
    <t>INFRAESTRUTURA</t>
  </si>
  <si>
    <t xml:space="preserve"> 16.1.1 </t>
  </si>
  <si>
    <t xml:space="preserve"> CPU2602 </t>
  </si>
  <si>
    <t>BUCHA COM ARRUELA EM LIGA ESPECIAL ZAMAK P/ELETRODUTO 32MM, D=1 1/4"</t>
  </si>
  <si>
    <t xml:space="preserve"> 16.1.2 </t>
  </si>
  <si>
    <t xml:space="preserve"> 91940 </t>
  </si>
  <si>
    <t>CAIXA RETANGULAR 4" X 2" MÉDIA (1,30 M DO PISO), PVC, INSTALADA EM PAREDE - FORNECIMENTO E INSTALAÇÃO. AF_03/2023</t>
  </si>
  <si>
    <t xml:space="preserve"> 16.1.3 </t>
  </si>
  <si>
    <t xml:space="preserve"> 91943 </t>
  </si>
  <si>
    <t>CAIXA RETANGULAR 4" X 4" MÉDIA (1,30 M DO PISO), PVC, INSTALADA EM PAREDE - FORNECIMENTO E INSTALAÇÃO. AF_03/2023</t>
  </si>
  <si>
    <t xml:space="preserve"> 16.1.4 </t>
  </si>
  <si>
    <t xml:space="preserve"> 91937 </t>
  </si>
  <si>
    <t>CAIXA OCTOGONAL 3" X 3", PVC, INSTALADA EM LAJE - FORNECIMENTO E INSTALAÇÃO. AF_03/2023</t>
  </si>
  <si>
    <t xml:space="preserve"> 16.1.5 </t>
  </si>
  <si>
    <t xml:space="preserve"> 92868 </t>
  </si>
  <si>
    <t>CAIXA RETANGULAR 4" X 2" MÉDIA (1,30 M DO PISO), METÁLICA, INSTALADA EM PAREDE - FORNECIMENTO E INSTALAÇÃO. AF_03/2023</t>
  </si>
  <si>
    <t xml:space="preserve"> 16.1.6 </t>
  </si>
  <si>
    <t xml:space="preserve"> 91920 </t>
  </si>
  <si>
    <t>CURVA 90 GRAUS PARA ELETRODUTO, PVC, ROSCÁVEL, DN 40 MM (1 1/4"), PARA CIRCUITOS TERMINAIS, INSTALADA EM PAREDE - FORNECIMENTO E INSTALAÇÃO. AF_03/2023</t>
  </si>
  <si>
    <t xml:space="preserve"> 16.1.7 </t>
  </si>
  <si>
    <t xml:space="preserve"> CPU2678 </t>
  </si>
  <si>
    <t>LEITOS - PORCA E ARRUELA 1/4""</t>
  </si>
  <si>
    <t xml:space="preserve"> 16.1.8 </t>
  </si>
  <si>
    <t xml:space="preserve"> CPU2604 </t>
  </si>
  <si>
    <t>LEITOS - PORCA E ARRUELA 3/8""</t>
  </si>
  <si>
    <t xml:space="preserve"> 16.1.9 </t>
  </si>
  <si>
    <t xml:space="preserve"> CPU2699 </t>
  </si>
  <si>
    <t>CHUMBADOR 3/8"" X 2.1/2"" COM PARAFUSO CBA/CB/CBT ZINCADO</t>
  </si>
  <si>
    <t xml:space="preserve"> 16.1.10 </t>
  </si>
  <si>
    <t xml:space="preserve"> CPU2606 </t>
  </si>
  <si>
    <t>PARAFUSO LENTILHA 42x13MM COM PORCA E ARRUELA</t>
  </si>
  <si>
    <t xml:space="preserve"> 16.1.11 </t>
  </si>
  <si>
    <t xml:space="preserve"> CPU2607 </t>
  </si>
  <si>
    <t>SUPORTE PARA FIXACAO FITA ALUMINIO OU CABO COBRE NU</t>
  </si>
  <si>
    <t xml:space="preserve"> 16.1.12 </t>
  </si>
  <si>
    <t xml:space="preserve"> CPU2608 </t>
  </si>
  <si>
    <t>VERGALHAO ACO GALV C/OM ROSCA TOTAL PARA PERFILADO 1/4""</t>
  </si>
  <si>
    <t xml:space="preserve"> 16.1.13 </t>
  </si>
  <si>
    <t xml:space="preserve"> 92988 </t>
  </si>
  <si>
    <t>CABO DE COBRE FLEXÍVEL ISOLADO, 50 MM², ANTI-CHAMA 0,6/1,0 KV, PARA REDE ENTERRADA DE DISTRIBUIÇÃO DE ENERGIA ELÉTRICA - FORNECIMENTO E INSTALAÇÃO. AF_12/2021</t>
  </si>
  <si>
    <t xml:space="preserve"> 16.1.14 </t>
  </si>
  <si>
    <t xml:space="preserve"> 92992 </t>
  </si>
  <si>
    <t>CABO DE COBRE FLEXÍVEL ISOLADO, 95 MM², ANTI-CHAMA 0,6/1,0 KV, PARA REDE ENTERRADA DE DISTRIBUIÇÃO DE ENERGIA ELÉTRICA - FORNECIMENTO E INSTALAÇÃO. AF_12/2021</t>
  </si>
  <si>
    <t xml:space="preserve"> 16.1.15 </t>
  </si>
  <si>
    <t xml:space="preserve"> 91935 </t>
  </si>
  <si>
    <t>CABO DE COBRE FLEXÍVEL ISOLADO, 16 MM², ANTI-CHAMA 0,6/1,0 KV, PARA CIRCUITOS TERMINAIS - FORNECIMENTO E INSTALAÇÃO. AF_03/2023</t>
  </si>
  <si>
    <t xml:space="preserve"> 16.1.16 </t>
  </si>
  <si>
    <t xml:space="preserve"> 92984 </t>
  </si>
  <si>
    <t>CABO DE COBRE FLEXÍVEL ISOLADO, 25 MM², ANTI-CHAMA 0,6/1,0 KV, PARA REDE ENTERRADA DE DISTRIBUIÇÃO DE ENERGIA ELÉTRICA - FORNECIMENTO E INSTALAÇÃO. AF_12/2021</t>
  </si>
  <si>
    <t xml:space="preserve"> 16.1.17 </t>
  </si>
  <si>
    <t xml:space="preserve"> 91932 </t>
  </si>
  <si>
    <t>CABO DE COBRE FLEXÍVEL ISOLADO, 10 MM², ANTI-CHAMA 450/750 V, PARA CIRCUITOS TERMINAIS - FORNECIMENTO E INSTALAÇÃO. AF_03/2023</t>
  </si>
  <si>
    <t xml:space="preserve"> 16.1.18 </t>
  </si>
  <si>
    <t xml:space="preserve"> 91934 </t>
  </si>
  <si>
    <t>CABO DE COBRE FLEXÍVEL ISOLADO, 16 MM², ANTI-CHAMA 450/750 V, PARA CIRCUITOS TERMINAIS - FORNECIMENTO E INSTALAÇÃO. AF_03/2023</t>
  </si>
  <si>
    <t xml:space="preserve"> 16.1.19 </t>
  </si>
  <si>
    <t xml:space="preserve"> 101888 </t>
  </si>
  <si>
    <t>CABO DE COBRE ISOLADO, 25 MM², ANTI-CHAMA 450/750 V, INSTALADO EM ELETROCALHA OU PERFILADO - FORNECIMENTO E INSTALAÇÃO. AF_07/2025</t>
  </si>
  <si>
    <t xml:space="preserve"> 16.1.20 </t>
  </si>
  <si>
    <t xml:space="preserve"> 91924 </t>
  </si>
  <si>
    <t>CABO DE COBRE FLEXÍVEL ISOLADO, 1,5 MM², ANTI-CHAMA 450/750 V, PARA CIRCUITOS TERMINAIS - FORNECIMENTO E INSTALAÇÃO. AF_03/2023</t>
  </si>
  <si>
    <t xml:space="preserve"> 16.1.21 </t>
  </si>
  <si>
    <t xml:space="preserve"> 91926 </t>
  </si>
  <si>
    <t>CABO DE COBRE FLEXÍVEL ISOLADO, 2,5 MM², ANTI-CHAMA 450/750 V, PARA CIRCUITOS TERMINAIS - FORNECIMENTO E INSTALAÇÃO. AF_03/2023</t>
  </si>
  <si>
    <t xml:space="preserve"> 16.1.22 </t>
  </si>
  <si>
    <t xml:space="preserve"> 91928 </t>
  </si>
  <si>
    <t>CABO DE COBRE FLEXÍVEL ISOLADO, 4 MM², ANTI-CHAMA 450/750 V, PARA CIRCUITOS TERMINAIS - FORNECIMENTO E INSTALAÇÃO. AF_03/2023</t>
  </si>
  <si>
    <t xml:space="preserve"> 16.1.23 </t>
  </si>
  <si>
    <t xml:space="preserve"> 91930 </t>
  </si>
  <si>
    <t>CABO DE COBRE FLEXÍVEL ISOLADO, 6 MM², ANTI-CHAMA 450/750 V, PARA CIRCUITOS TERMINAIS - FORNECIMENTO E INSTALAÇÃO. AF_03/2023</t>
  </si>
  <si>
    <t xml:space="preserve"> 16.1.24 </t>
  </si>
  <si>
    <t xml:space="preserve"> 97886 </t>
  </si>
  <si>
    <t>CAIXA ENTERRADA ELÉTRICA RETANGULAR, EM ALVENARIA COM TIJOLOS CERÂMICOS MACIÇOS, FUNDO COM BRITA, DIMENSÕES INTERNAS: 0,3X0,3X0,3 M. AF_12/2020</t>
  </si>
  <si>
    <t xml:space="preserve"> 16.1.25 </t>
  </si>
  <si>
    <t xml:space="preserve"> CPU2611 </t>
  </si>
  <si>
    <t>CAIXA DE PASSAGEM DE ACO C/ TAMPA APARAFUSADA 302X302X120</t>
  </si>
  <si>
    <t xml:space="preserve"> 16.1.26 </t>
  </si>
  <si>
    <t xml:space="preserve"> 91963 </t>
  </si>
  <si>
    <t>INTERRUPTOR SIMPLES (1 MÓDULO) COM INTERRUPTOR PARALELO (2 MÓDULOS), 10A/250V, INCLUINDO SUPORTE E PLACA - FORNECIMENTO E INSTALAÇÃO. AF_03/2023</t>
  </si>
  <si>
    <t xml:space="preserve"> 16.1.27 </t>
  </si>
  <si>
    <t xml:space="preserve"> 91979 </t>
  </si>
  <si>
    <t>INTERRUPTOR INTERMEDIÁRIO (1 MÓDULO), 10A/250V, INCLUINDO SUPORTE E PLACA - FORNECIMENTO E INSTALAÇÃO. AF_03/2023</t>
  </si>
  <si>
    <t xml:space="preserve"> 16.1.28 </t>
  </si>
  <si>
    <t xml:space="preserve"> 91955 </t>
  </si>
  <si>
    <t>INTERRUPTOR PARALELO (1 MÓDULO), 10A/250V, INCLUINDO SUPORTE E PLACA - FORNECIMENTO E INSTALAÇÃO. AF_03/2023</t>
  </si>
  <si>
    <t xml:space="preserve"> 16.1.29 </t>
  </si>
  <si>
    <t xml:space="preserve"> 91961 </t>
  </si>
  <si>
    <t>INTERRUPTOR PARALELO (2 MÓDULOS), 10A/250V, INCLUINDO SUPORTE E PLACA - FORNECIMENTO E INSTALAÇÃO. AF_03/2023</t>
  </si>
  <si>
    <t xml:space="preserve"> 16.1.30 </t>
  </si>
  <si>
    <t xml:space="preserve"> 91969 </t>
  </si>
  <si>
    <t>INTERRUPTOR PARALELO (3 MÓDULOS), 10A/250V, INCLUINDO SUPORTE E PLACA - FORNECIMENTO E INSTALAÇÃO. AF_03/2023</t>
  </si>
  <si>
    <t xml:space="preserve"> 16.1.31 </t>
  </si>
  <si>
    <t xml:space="preserve"> 91953 </t>
  </si>
  <si>
    <t>INTERRUPTOR SIMPLES (1 MÓDULO), 10A/250V, INCLUINDO SUPORTE E PLACA - FORNECIMENTO E INSTALAÇÃO. AF_03/2023</t>
  </si>
  <si>
    <t xml:space="preserve"> 16.1.32 </t>
  </si>
  <si>
    <t xml:space="preserve"> CPU2613 </t>
  </si>
  <si>
    <t>PLACA COM UM FURO IMPERIA BRANCO IRIEL P/ SAIDA CABO DE SOM</t>
  </si>
  <si>
    <t xml:space="preserve"> 16.1.33 </t>
  </si>
  <si>
    <t xml:space="preserve"> CPU2614 </t>
  </si>
  <si>
    <t>PLACA (ESPELHO) 1 POSTO HORIZONTAL 4x2 PIAL PLUS</t>
  </si>
  <si>
    <t xml:space="preserve"> 16.1.34 </t>
  </si>
  <si>
    <t xml:space="preserve"> 16.1.35 </t>
  </si>
  <si>
    <t xml:space="preserve"> 91996 </t>
  </si>
  <si>
    <t>TOMADA MÉDIA DE EMBUTIR (1 MÓDULO), 2P+T 10 A, INCLUINDO SUPORTE E PLACA - FORNECIMENTO E INSTALAÇÃO. AF_03/2023</t>
  </si>
  <si>
    <t xml:space="preserve"> 16.1.36 </t>
  </si>
  <si>
    <t xml:space="preserve"> CPU3167 </t>
  </si>
  <si>
    <t>PLACA CEGA 4""x4""</t>
  </si>
  <si>
    <t xml:space="preserve"> 16.1.37 </t>
  </si>
  <si>
    <t xml:space="preserve"> 92022 </t>
  </si>
  <si>
    <t>INTERRUPTOR SIMPLES (1 MÓDULO) COM 1 TOMADA DE EMBUTIR 2P+T 10 A, SEM SUPORTE E SEM PLACA - FORNECIMENTO E INSTALAÇÃO. AF_03/2023</t>
  </si>
  <si>
    <t xml:space="preserve"> 16.1.38 </t>
  </si>
  <si>
    <t xml:space="preserve"> 91972 </t>
  </si>
  <si>
    <t>INTERRUPTOR SIMPLES (2 MÓDULOS) COM INTERRUPTOR PARALELO (2 MÓDULOS), 10A/250V, SEM SUPORTE E SEM PLACA - FORNECIMENTO E INSTALAÇÃO. AF_03/2023</t>
  </si>
  <si>
    <t xml:space="preserve"> 16.1.39 </t>
  </si>
  <si>
    <t xml:space="preserve"> 92026 </t>
  </si>
  <si>
    <t>INTERRUPTOR SIMPLES (2 MÓDULOS) COM 1 TOMADA DE EMBUTIR 2P+T 10 A, SEM SUPORTE E SEM PLACA - FORNECIMENTO E INSTALAÇÃO. AF_03/2023</t>
  </si>
  <si>
    <t xml:space="preserve"> 16.1.40 </t>
  </si>
  <si>
    <t xml:space="preserve"> 92002 </t>
  </si>
  <si>
    <t>TOMADA MÉDIA DE EMBUTIR (2 MÓDULOS), 2P+T 10 A, SEM SUPORTE E SEM PLACA - FORNECIMENTO E INSTALAÇÃO. AF_03/2023</t>
  </si>
  <si>
    <t xml:space="preserve"> 16.1.41 </t>
  </si>
  <si>
    <t xml:space="preserve"> 92003 </t>
  </si>
  <si>
    <t>TOMADA MÉDIA DE EMBUTIR (2 MÓDULOS), 2P+T 20 A, SEM SUPORTE E SEM PLACA - FORNECIMENTO E INSTALAÇÃO. AF_03/2023</t>
  </si>
  <si>
    <t xml:space="preserve"> 16.1.42 </t>
  </si>
  <si>
    <t xml:space="preserve"> 91994 </t>
  </si>
  <si>
    <t>TOMADA MÉDIA DE EMBUTIR (1 MÓDULO), 2P+T 10 A, SEM SUPORTE E SEM PLACA - FORNECIMENTO E INSTALAÇÃO. AF_03/2023</t>
  </si>
  <si>
    <t xml:space="preserve"> 16.1.43 </t>
  </si>
  <si>
    <t xml:space="preserve"> 91995 </t>
  </si>
  <si>
    <t>TOMADA MÉDIA DE EMBUTIR (1 MÓDULO), 2P+T 20 A, SEM SUPORTE E SEM PLACA - FORNECIMENTO E INSTALAÇÃO. AF_03/2023</t>
  </si>
  <si>
    <t xml:space="preserve"> 16.1.44 </t>
  </si>
  <si>
    <t xml:space="preserve"> CPU2615 </t>
  </si>
  <si>
    <t>SENSOR DE PRESENCA (LIGA/DESLIGA)</t>
  </si>
  <si>
    <t xml:space="preserve"> 16.1.45 </t>
  </si>
  <si>
    <t xml:space="preserve"> CPU2757 </t>
  </si>
  <si>
    <t>DISJUNTOR TRIPOLAR 80 A, PADRÃO DIN ( LINHA BRANCA ), CURVA DE DISPARO C, CORRENTE DE INTERRUPÇÃO 10KA, REF.: SIEMENS 5SX1 OU SIMILAR.</t>
  </si>
  <si>
    <t xml:space="preserve"> 16.1.46 </t>
  </si>
  <si>
    <t xml:space="preserve"> 101894 </t>
  </si>
  <si>
    <t>DISJUNTOR TRIPOLAR TIPO NEMA, CORRENTE NOMINAL DE 60 ATÉ 100A - FORNECIMENTO E INSTALAÇÃO. AF_07/2025</t>
  </si>
  <si>
    <t xml:space="preserve"> 16.1.47 </t>
  </si>
  <si>
    <t xml:space="preserve"> 93653 </t>
  </si>
  <si>
    <t>DISJUNTOR MONOPOLAR TIPO DIN, CORRENTE NOMINAL DE 10A - FORNECIMENTO E INSTALAÇÃO. AF_07/2025</t>
  </si>
  <si>
    <t xml:space="preserve"> 16.1.48 </t>
  </si>
  <si>
    <t xml:space="preserve"> 93654 </t>
  </si>
  <si>
    <t>DISJUNTOR MONOPOLAR TIPO DIN, CORRENTE NOMINAL DE 16A - FORNECIMENTO E INSTALAÇÃO. AF_07/2025</t>
  </si>
  <si>
    <t xml:space="preserve"> 16.1.49 </t>
  </si>
  <si>
    <t xml:space="preserve"> 93655 </t>
  </si>
  <si>
    <t>DISJUNTOR MONOPOLAR TIPO DIN, CORRENTE NOMINAL DE 20A - FORNECIMENTO E INSTALAÇÃO. AF_07/2025</t>
  </si>
  <si>
    <t xml:space="preserve"> 16.1.50 </t>
  </si>
  <si>
    <t xml:space="preserve"> 93661 </t>
  </si>
  <si>
    <t>DISJUNTOR BIPOLAR TIPO DIN, CORRENTE NOMINAL DE 16A - FORNECIMENTO E INSTALAÇÃO. AF_07/2025</t>
  </si>
  <si>
    <t xml:space="preserve"> 16.1.51 </t>
  </si>
  <si>
    <t xml:space="preserve"> 93662 </t>
  </si>
  <si>
    <t>DISJUNTOR BIPOLAR TIPO DIN, CORRENTE NOMINAL DE 20A - FORNECIMENTO E INSTALAÇÃO. AF_07/2025</t>
  </si>
  <si>
    <t xml:space="preserve"> 16.1.52 </t>
  </si>
  <si>
    <t xml:space="preserve"> 93664 </t>
  </si>
  <si>
    <t>DISJUNTOR BIPOLAR TIPO DIN, CORRENTE NOMINAL DE 32A - FORNECIMENTO E INSTALAÇÃO. AF_07/2025</t>
  </si>
  <si>
    <t xml:space="preserve"> 16.1.53 </t>
  </si>
  <si>
    <t xml:space="preserve"> 93660 </t>
  </si>
  <si>
    <t>DISJUNTOR BIPOLAR TIPO DIN, CORRENTE NOMINAL DE 10A - FORNECIMENTO E INSTALAÇÃO. AF_07/2025</t>
  </si>
  <si>
    <t xml:space="preserve"> 16.1.54 </t>
  </si>
  <si>
    <t xml:space="preserve"> 16.1.55 </t>
  </si>
  <si>
    <t xml:space="preserve"> 93665 </t>
  </si>
  <si>
    <t>DISJUNTOR BIPOLAR TIPO DIN, CORRENTE NOMINAL DE 40A - FORNECIMENTO E INSTALAÇÃO. AF_07/2025</t>
  </si>
  <si>
    <t xml:space="preserve"> 16.1.56 </t>
  </si>
  <si>
    <t xml:space="preserve"> CPU3168 </t>
  </si>
  <si>
    <t>DISJUNTOR TERMOMAGNETICO BIPOLAR 80 A, PADRÃO DIN (EUROPEU - LINHA BRANCA), CURVA C, CORRENTE 5KA</t>
  </si>
  <si>
    <t xml:space="preserve"> 16.1.57 </t>
  </si>
  <si>
    <t xml:space="preserve"> 101895 </t>
  </si>
  <si>
    <t>DISJUNTOR TERMOMAGNÉTICO TRIPOLAR, CORRENTE NOMINAL DE 125A - FORNECIMENTO E INSTALAÇÃO. AF_07/2025</t>
  </si>
  <si>
    <t xml:space="preserve"> 16.1.58 </t>
  </si>
  <si>
    <t xml:space="preserve"> CPU2694 </t>
  </si>
  <si>
    <t>DISJUNTOR CAIXA MOLDADA TERMOMAGNETICO FIXO, TRIPOLAR 200A, ICU: 50KA, 400/500VCA, REFERÊNCIA SIEMENS, SOPRANO, SCHNEIDER OU EQUIVALENTE</t>
  </si>
  <si>
    <t xml:space="preserve"> 16.1.59 </t>
  </si>
  <si>
    <t xml:space="preserve"> CPU2618 </t>
  </si>
  <si>
    <t>DISPOSITIVO PROTETOR DE SURTO 220V OU 127V, 20 KA, TRIFASICO</t>
  </si>
  <si>
    <t xml:space="preserve"> 16.1.60 </t>
  </si>
  <si>
    <t xml:space="preserve"> CPU2619 </t>
  </si>
  <si>
    <t>DISPOSITIVO DE PROTEÇÃO CONTRA SURTO, 1 POLO, SUPORTABILIDADE &amp;LT;= 4 KV, UN ATÉ 240V/415V, IIMP = 60 KA, CURVA DE ENSAIO 10/350µS - CLASSE 1</t>
  </si>
  <si>
    <t xml:space="preserve"> 16.1.61 </t>
  </si>
  <si>
    <t xml:space="preserve"> CPU2872 </t>
  </si>
  <si>
    <t>INTERRUPTOR DIFERENCIAL BIPOLAR DR 25A, 30MA  6KA</t>
  </si>
  <si>
    <t xml:space="preserve"> 16.1.62 </t>
  </si>
  <si>
    <t xml:space="preserve"> CPU2620 </t>
  </si>
  <si>
    <t>INTERRUPTOR DIFERENCIAL BIPOLAR DR 40A, 30MA ? 6KA, REFERÊNCIA SIEMENS, SCHNEIDER, WEG OU EQUIVALENTE</t>
  </si>
  <si>
    <t xml:space="preserve"> 16.1.63 </t>
  </si>
  <si>
    <t xml:space="preserve"> CPU2623 </t>
  </si>
  <si>
    <t>SAIDA PARA ELETRODUTO MG2982 HORIZONTAL</t>
  </si>
  <si>
    <t xml:space="preserve"> 16.1.64 </t>
  </si>
  <si>
    <t xml:space="preserve"> CPU2624 </t>
  </si>
  <si>
    <t>SAIDA HORIZONTAL PARA ELETROCALHA 1 1/4""</t>
  </si>
  <si>
    <t xml:space="preserve"> 16.1.65 </t>
  </si>
  <si>
    <t xml:space="preserve"> CPU3169 </t>
  </si>
  <si>
    <t>CURVA HORIZONTAL 100 X 75 MM PARA ELETROCALHA METÁLICA, COM ÂNGULO 90° (REF.:MOPA OU SIMILAR)</t>
  </si>
  <si>
    <t xml:space="preserve"> 16.1.66 </t>
  </si>
  <si>
    <t xml:space="preserve"> CPU3152 </t>
  </si>
  <si>
    <t>ELETROCALHA PERFURADA TIPO ""U"" 100X50 CHAPA 20 SEM TAMPA</t>
  </si>
  <si>
    <t xml:space="preserve"> 16.1.67 </t>
  </si>
  <si>
    <t xml:space="preserve"> CPU3170 </t>
  </si>
  <si>
    <t>ELETROCALHA PERFURADA,COM TAMPA,TIPO "U",100X75MM,TRATAMENTO SUPERFICIAL PRE-ZINCADO A QUENTE,EXCLUSIVE CONEXOES,ACESSOR IOS E FIXACAO SUPERIOR.FORNECIMENTO E COLOCACAO</t>
  </si>
  <si>
    <t xml:space="preserve"> 16.1.68 </t>
  </si>
  <si>
    <t xml:space="preserve"> CPU2627 </t>
  </si>
  <si>
    <t>SUPORTE VERTICAL 150 X 150 MM PARA FIXAÇÃO DE ELETROCALHA METÁLICA (REF.: MOPA OU SIMILAR)</t>
  </si>
  <si>
    <t xml:space="preserve"> 16.1.69 </t>
  </si>
  <si>
    <t xml:space="preserve"> CPU2894 </t>
  </si>
  <si>
    <t>SUPORTE VERTICAL  100 X 75 MM  PARA FIXAÇÃO DE ELETROCALHA METÁLICA</t>
  </si>
  <si>
    <t xml:space="preserve"> 16.1.70 </t>
  </si>
  <si>
    <t xml:space="preserve"> CPU3171 </t>
  </si>
  <si>
    <t>TE HORIZONTAL,90º,PARA ELETROCALHA PERFURADA OU LISA,100X75M M.FORNECIMENTO E COLOCACAO</t>
  </si>
  <si>
    <t xml:space="preserve"> 16.1.71 </t>
  </si>
  <si>
    <t xml:space="preserve"> CPU2630 </t>
  </si>
  <si>
    <t>EMENDA PARA ELETROCALHA TIPO U 100X100</t>
  </si>
  <si>
    <t xml:space="preserve"> 16.1.72 </t>
  </si>
  <si>
    <t xml:space="preserve"> CPU3172 </t>
  </si>
  <si>
    <t>TERMINAL 100 X 75 MM, ZINCADO, PARA ELETROCALHA METÁLICA (REF. MOPA OU SIMILAR)</t>
  </si>
  <si>
    <t xml:space="preserve"> 16.1.73 </t>
  </si>
  <si>
    <t xml:space="preserve"> 91837 </t>
  </si>
  <si>
    <t>ELETRODUTO FLEXÍVEL CORRUGADO REFORÇADO, PVC, DN 32 MM (1"), PARA CIRCUITOS TERMINAIS, INSTALADO EM FORRO - FORNECIMENTO E INSTALAÇÃO. AF_03/2023</t>
  </si>
  <si>
    <t xml:space="preserve"> 16.1.74 </t>
  </si>
  <si>
    <t xml:space="preserve"> 91835 </t>
  </si>
  <si>
    <t>ELETRODUTO FLEXÍVEL CORRUGADO REFORÇADO, PVC, DN 25 MM (3/4"), PARA CIRCUITOS TERMINAIS, INSTALADO EM FORRO - FORNECIMENTO E INSTALAÇÃO. AF_03/2023</t>
  </si>
  <si>
    <t xml:space="preserve"> 16.1.75 </t>
  </si>
  <si>
    <t xml:space="preserve"> 93008 </t>
  </si>
  <si>
    <t>ELETRODUTO RÍGIDO ROSCÁVEL, PVC, DN 50 MM (1 1/2"), PARA REDE ENTERRADA DE DISTRIBUIÇÃO DE ENERGIA ELÉTRICA - FORNECIMENTO E INSTALAÇÃO. AF_12/2021</t>
  </si>
  <si>
    <t xml:space="preserve"> 16.1.76 </t>
  </si>
  <si>
    <t xml:space="preserve"> 91865 </t>
  </si>
  <si>
    <t>ELETRODUTO RÍGIDO ROSCÁVEL, PVC, DN 40 MM (1 1/4"), PARA CIRCUITOS TERMINAIS, INSTALADO EM FORRO - FORNECIMENTO E INSTALAÇÃO. AF_03/2023</t>
  </si>
  <si>
    <t xml:space="preserve"> 16.1.77 </t>
  </si>
  <si>
    <t xml:space="preserve"> 93009 </t>
  </si>
  <si>
    <t>ELETRODUTO RÍGIDO ROSCÁVEL, PVC, DN 60 MM (2"), PARA REDE ENTERRADA DE DISTRIBUIÇÃO DE ENERGIA ELÉTRICA - FORNECIMENTO E INSTALAÇÃO. AF_12/2021</t>
  </si>
  <si>
    <t xml:space="preserve"> 16.1.78 </t>
  </si>
  <si>
    <t xml:space="preserve"> 93011 </t>
  </si>
  <si>
    <t>ELETRODUTO RÍGIDO ROSCÁVEL, PVC, DN 85 MM (3"), PARA REDE ENTERRADA DE DISTRIBUIÇÃO DE ENERGIA ELÉTRICA - FORNECIMENTO E INSTALAÇÃO. AF_12/2021</t>
  </si>
  <si>
    <t xml:space="preserve"> 16.1.79 </t>
  </si>
  <si>
    <t xml:space="preserve"> CPU2632 </t>
  </si>
  <si>
    <t>ELETRODUTO GALVANIZADO CONFORME NBR13057 -  1 1/4´ COM ACESSÓRIOS</t>
  </si>
  <si>
    <t xml:space="preserve"> 16.1.80 </t>
  </si>
  <si>
    <t xml:space="preserve"> 16.1.81 </t>
  </si>
  <si>
    <t xml:space="preserve"> CPU2635 </t>
  </si>
  <si>
    <t>SOQUETE OU BOCAL DE PORCELANA E27 DE TEMPO, REF.MT-2233, MARCA DECORLUX OU SIMILAR</t>
  </si>
  <si>
    <t xml:space="preserve"> 16.1.82 </t>
  </si>
  <si>
    <t xml:space="preserve"> 101538 </t>
  </si>
  <si>
    <t>ARMAÇÃO SECUNDÁRIA, COM 1 ESTRIBO E 1 ISOLADOR - FORNECIMENTO E INSTALAÇÃO. AF_07/2020</t>
  </si>
  <si>
    <t xml:space="preserve"> 16.1.83 </t>
  </si>
  <si>
    <t xml:space="preserve"> CPU3173 </t>
  </si>
  <si>
    <t>QUADRO DE MEDIÇÃO TRIFÁSICA EM NORIL COM LENTE PARA LEITURA</t>
  </si>
  <si>
    <t xml:space="preserve"> 16.1.84 </t>
  </si>
  <si>
    <t xml:space="preserve"> CPU3174 </t>
  </si>
  <si>
    <t>QUADRO DE DISTRIBUIÇÃO DE ENERGIA, DE EMBUTIR, COM 24 DIVISÕES MODULARES, COM BARRAMENTO</t>
  </si>
  <si>
    <t xml:space="preserve"> 16.1.85 </t>
  </si>
  <si>
    <t xml:space="preserve"> CPU3175 </t>
  </si>
  <si>
    <t>QUADRO DE DISTRIBUIÇÃO UNIVERSAL DE SOBREPOR, PARA DISJUNTORES 34 DIN / 24 BOLT-ON - 150 A - SEM COMPONENTES</t>
  </si>
  <si>
    <t xml:space="preserve"> 16.1.86 </t>
  </si>
  <si>
    <t xml:space="preserve"> CPU3176 </t>
  </si>
  <si>
    <t>QUADRO DE DISTRIBUIÇÃO DE EMBUTIR, EM CHAPA DE AÇO, PARA ATÉ 56 DISJUNTORES, COM BARRAMENTO, PADRÃO DIN, EXCLUSIVE DISJUNTORES</t>
  </si>
  <si>
    <t xml:space="preserve"> 16.1.87 </t>
  </si>
  <si>
    <t xml:space="preserve"> 101882 </t>
  </si>
  <si>
    <t>QUADRO DE DISTRIBUIÇÃO DE ENERGIA EM CHAPA DE AÇO GALVANIZADO, DE EMBUTIR, COM BARRAMENTO TRIFÁSICO, PARA 30 DISJUNTORES DIN 225A - FORNECIMENTO E INSTALAÇÃO. AF_07/2025</t>
  </si>
  <si>
    <t xml:space="preserve"> 16.1.88 </t>
  </si>
  <si>
    <t xml:space="preserve"> CPU3177 </t>
  </si>
  <si>
    <t>CAIXA DE PASSAGEM ELETRICA 40x40CM COM TAMPAO FERRO FUNDIDO</t>
  </si>
  <si>
    <t xml:space="preserve"> 16.1.89 </t>
  </si>
  <si>
    <t xml:space="preserve"> 16.2 </t>
  </si>
  <si>
    <t>ILUMINAÇÃO</t>
  </si>
  <si>
    <t xml:space="preserve"> 16.2.1 </t>
  </si>
  <si>
    <t xml:space="preserve"> 97607 </t>
  </si>
  <si>
    <t>LUMINÁRIA ARANDELA TIPO TARTARUGA, DE SOBREPOR, COM 1 LÂMPADA LED DE 6 W, SEM REATOR - FORNECIMENTO E INSTALAÇÃO. AF_09/2024</t>
  </si>
  <si>
    <t xml:space="preserve"> 16.2.2 </t>
  </si>
  <si>
    <t xml:space="preserve"> CPU3155 </t>
  </si>
  <si>
    <t>LUMINÁRIA LED RETANGULAR DE SOBREPOR COM DIFUSOR TRANSLÚCIDO, 4000 K, FLUXO LUMINOSO DE 3690 A 4800 LM, POTÊNCIA DE 35 W A 41 W</t>
  </si>
  <si>
    <t xml:space="preserve"> 16.2.3 </t>
  </si>
  <si>
    <t xml:space="preserve"> CPU2639 </t>
  </si>
  <si>
    <t>LUMINARIA DE EMBUTIR PLAFON 18W LED BRANCO FRIO 22,5x22,5</t>
  </si>
  <si>
    <t xml:space="preserve"> 16.2.4 </t>
  </si>
  <si>
    <t xml:space="preserve"> CPU2640 </t>
  </si>
  <si>
    <t>LUMINÁRIA PLAFON (SOBREPOR) 40 X 40 - 36 W - 6000K - G- LIGHT OU SIMILAR</t>
  </si>
  <si>
    <t xml:space="preserve"> 16.2.5 </t>
  </si>
  <si>
    <t xml:space="preserve"> 16.2.6 </t>
  </si>
  <si>
    <t xml:space="preserve"> CPU2646 </t>
  </si>
  <si>
    <t>LUMINÁRIA LED REDONDA DE EMBUTIR PARA PAREDE OU PISO, ÁREA INTERNA OU EXTERNA, BIVOLT - POTÊNCIA 6 W</t>
  </si>
  <si>
    <t xml:space="preserve"> 16.3 </t>
  </si>
  <si>
    <t>SPDA</t>
  </si>
  <si>
    <t xml:space="preserve"> 16.3.1 </t>
  </si>
  <si>
    <t xml:space="preserve"> CPU2649 </t>
  </si>
  <si>
    <t>CAIXA DE EQUIPOTENCIALIZAÇÃO EM AÇO 200X200X90MM, PARA EMBUTIR COM TAMPA, COM9 TERMINAIS, REF:TEL-901 OU SIMILAR (SPDA)</t>
  </si>
  <si>
    <t xml:space="preserve"> 16.3.2 </t>
  </si>
  <si>
    <t xml:space="preserve"> 101801 </t>
  </si>
  <si>
    <t>CAIXA COM GRELHA RETANGULAR DE FERRO FUNDIDO, EM ALVENARIA COM BLOCOS DE CONCRETO, DIMENSÕES INTERNAS: 0,30 X 1,00 X 1,00. AF_12/2020</t>
  </si>
  <si>
    <t xml:space="preserve"> 16.3.3 </t>
  </si>
  <si>
    <t xml:space="preserve"> 98111 </t>
  </si>
  <si>
    <t>CAIXA DE INSPEÇÃO PARA ATERRAMENTO, CIRCULAR, EM POLIETILENO, DIÂMETRO INTERNO = 0,3 M. AF_12/2020</t>
  </si>
  <si>
    <t xml:space="preserve"> 16.3.4 </t>
  </si>
  <si>
    <t xml:space="preserve"> CPU3178 </t>
  </si>
  <si>
    <t>HASTE ATERRAMENTO COBREADA 5/8"" x 2,40m 6715 670106 - MAGNET</t>
  </si>
  <si>
    <t xml:space="preserve"> 16.3.5 </t>
  </si>
  <si>
    <t xml:space="preserve"> 96989 </t>
  </si>
  <si>
    <t>CAPTOR TIPO FRANKLIN PARA SPDA - FORNECIMENTO E INSTALAÇÃO. AF_08/2023</t>
  </si>
  <si>
    <t xml:space="preserve"> 16.3.6 </t>
  </si>
  <si>
    <t xml:space="preserve"> 96988 </t>
  </si>
  <si>
    <t>MASTRO 1 ½", COM 3 METROS, PARA SPDA - FORNECIMENTO E INSTALAÇÃO. AF_08/2023</t>
  </si>
  <si>
    <t xml:space="preserve"> 16.3.7 </t>
  </si>
  <si>
    <t xml:space="preserve"> 104746 </t>
  </si>
  <si>
    <t>MINI CAPTOR PARA SPDA - FORNECIMENTO E INSTALAÇÃO. AF_08/2023</t>
  </si>
  <si>
    <t xml:space="preserve"> 16.3.8 </t>
  </si>
  <si>
    <t xml:space="preserve"> CPU2650 </t>
  </si>
  <si>
    <t>CABO DE COBRE NU MEIO DURO 7 FIOS 35MM2</t>
  </si>
  <si>
    <t xml:space="preserve"> 16.3.9 </t>
  </si>
  <si>
    <t xml:space="preserve"> CPU2651 </t>
  </si>
  <si>
    <t>CABO DE COBRE NU MEIO DURO 7 FIOS 50MM2</t>
  </si>
  <si>
    <t xml:space="preserve"> 16.3.10 </t>
  </si>
  <si>
    <t xml:space="preserve"> 96984 </t>
  </si>
  <si>
    <t>ELETRODUTO PVC RÍGIDO, DIÂMETRO 40MM, COM 3 METROS, PARA SPDA - FORNECIMENTO E INSTALAÇÃO. AF_08/2023</t>
  </si>
  <si>
    <t xml:space="preserve"> 16.3.11 </t>
  </si>
  <si>
    <t xml:space="preserve"> 101548 </t>
  </si>
  <si>
    <t>ISOLADOR, TIPO ROLDANA, PARA BAIXA TENSÃO - FORNECIMENTO E INSTALAÇÃO. AF_07/2020</t>
  </si>
  <si>
    <t>CLIMATIZAÇÃO</t>
  </si>
  <si>
    <t xml:space="preserve"> 17.1 </t>
  </si>
  <si>
    <t xml:space="preserve"> 17.1.1 </t>
  </si>
  <si>
    <t xml:space="preserve"> 97331 </t>
  </si>
  <si>
    <t>TUBO EM COBRE FLEXÍVEL, DN 1/4", COM ISOLAMENTO, INSTALADO EM RAMAL DE ALIMENTAÇÃO DE AR CONDICIONADO COM CONDENSADORA CENTRAL - FORNECIMENTO E INSTALAÇÃO. AF_12/2015</t>
  </si>
  <si>
    <t xml:space="preserve"> 17.1.2 </t>
  </si>
  <si>
    <t xml:space="preserve"> 103290 </t>
  </si>
  <si>
    <t>TUBO EM COBRE FLEXÍVEL, DN 3/8", COM ISOLAMENTO, INSTALADO EM FORRO, PARA RAMAL DE ALIMENTAÇÃO DE AR CONDICIONADO, INCLUSO FIXADOR. AF_11/2021</t>
  </si>
  <si>
    <t xml:space="preserve"> 17.1.3 </t>
  </si>
  <si>
    <t xml:space="preserve"> 103291 </t>
  </si>
  <si>
    <t>TUBO EM COBRE FLEXÍVEL, DN 1/2", COM ISOLAMENTO, INSTALADO EM FORRO, PARA RAMAL DE ALIMENTAÇÃO DE AR CONDICIONADO, INCLUSO FIXADOR. AF_11/2021</t>
  </si>
  <si>
    <t xml:space="preserve"> 17.1.4 </t>
  </si>
  <si>
    <t xml:space="preserve"> 97330 </t>
  </si>
  <si>
    <t>TUBO EM COBRE FLEXÍVEL, DN 5/8", COM ISOLAMENTO, INSTALADO EM RAMAL DE ALIMENTAÇÃO DE AR-CONDICIONADO - FORNECIMENTO E INSTALAÇÃO. AF_07/2025</t>
  </si>
  <si>
    <t xml:space="preserve"> 17.1.5 </t>
  </si>
  <si>
    <t xml:space="preserve"> CPU2652 </t>
  </si>
  <si>
    <t>CABO DE COBRE PP CORDPLAST 4 X 2,5 MM2, 450/750V - FORNECIMENTO E INSTALAÇÃO</t>
  </si>
  <si>
    <t xml:space="preserve"> 17.1.6 </t>
  </si>
  <si>
    <t xml:space="preserve"> CPU2653 </t>
  </si>
  <si>
    <t>CAIXA PARA ENCAIXE E INSTALACAO APARELHO AR CONDICIONADO</t>
  </si>
  <si>
    <t xml:space="preserve"> 17.1.7 </t>
  </si>
  <si>
    <t xml:space="preserve"> CPU2656 </t>
  </si>
  <si>
    <t>DUTO PARA EXAUSTAO DE AR/VENTILACAO,CHAVETADO EM CHAPA DE AC O GALVANIZADO,NAS DIVERSAS BITOLAS,CONFORME ABNT NBR 16401,I NCLUSIVE SUPORTES PINTADOS,GRELHAS,DIFUSORES EM ALUMINIO EXT RUDADO E DEMAIS ITENS NECESSARIOS.FORNECIMENTO E COLOCACAO</t>
  </si>
  <si>
    <t xml:space="preserve"> 17.1.8 </t>
  </si>
  <si>
    <t xml:space="preserve"> CPU3157 </t>
  </si>
  <si>
    <t>DUTO FLEXIVEL DE ALUMINIO C/ ISOLAM. TERM.LA VIDRO 150MM 6""</t>
  </si>
  <si>
    <t xml:space="preserve"> 17.1.9 </t>
  </si>
  <si>
    <t xml:space="preserve"> CPU3158 </t>
  </si>
  <si>
    <t>DUTO FLEXIVEL DE ALUMINIO C/ ISOLAM. TERM.LA VIDRO 100MM 4""</t>
  </si>
  <si>
    <t xml:space="preserve"> 17.1.10 </t>
  </si>
  <si>
    <t xml:space="preserve"> CPU2658 </t>
  </si>
  <si>
    <t>BARRA ROSCADA BICROMATIZADA Ø 3/8" X 3000MM</t>
  </si>
  <si>
    <t xml:space="preserve"> 17.1.11 </t>
  </si>
  <si>
    <t xml:space="preserve"> CPU2659 </t>
  </si>
  <si>
    <t>FORNECIMENTO E INSTALAÇÃO DE PORCA SEXTAVADA 3/8" (REF VL 1.55 VALEMAM OU SIMILAR)</t>
  </si>
  <si>
    <t xml:space="preserve"> 17.1.12 </t>
  </si>
  <si>
    <t xml:space="preserve"> 90460 </t>
  </si>
  <si>
    <t>SUPORTE PARA 2 TUBOS HORIZONTAIS, ESPAÇADO A CADA 56 CM, EM PERFILADO COM COMPRIMENTO DE 25 CM FIXADO EM LAJE, POR METRO DE TUBULAÇÃO FIXADA. AF_09/2023</t>
  </si>
  <si>
    <t xml:space="preserve"> 17.2 </t>
  </si>
  <si>
    <t xml:space="preserve"> 17.2.1 </t>
  </si>
  <si>
    <t xml:space="preserve"> CPU2661 </t>
  </si>
  <si>
    <t>EXAUSTOR CENTRIFUGO SIROCO TRIFASICO EC5-TN-3</t>
  </si>
  <si>
    <t xml:space="preserve"> 17.2.2 </t>
  </si>
  <si>
    <t xml:space="preserve"> CPU2988 </t>
  </si>
  <si>
    <t>EXAUSTOR CENTRIFUGO SIROCO TRIFASICO MOD: EC3-TN-1,5</t>
  </si>
  <si>
    <t xml:space="preserve"> 17.2.3 </t>
  </si>
  <si>
    <t xml:space="preserve"> CPU2663 </t>
  </si>
  <si>
    <t>CAIXA DE VENTILACAO PARA FORRO CAB-250 - 220V - S&amp;P</t>
  </si>
  <si>
    <t xml:space="preserve"> 17.2.4 </t>
  </si>
  <si>
    <t xml:space="preserve"> CPU2665 </t>
  </si>
  <si>
    <t>EXAUSTOR AXIAL MULTIVAC MODELO MURO 150A</t>
  </si>
  <si>
    <t>DADOS E VOZ</t>
  </si>
  <si>
    <t xml:space="preserve"> 18.1 </t>
  </si>
  <si>
    <t xml:space="preserve"> 18.2 </t>
  </si>
  <si>
    <t xml:space="preserve"> 18.3 </t>
  </si>
  <si>
    <t xml:space="preserve"> 98307 </t>
  </si>
  <si>
    <t>TOMADA DE REDE RJ45 - FORNECIMENTO E INSTALAÇÃO. AF_11/2019</t>
  </si>
  <si>
    <t xml:space="preserve"> 18.4 </t>
  </si>
  <si>
    <t xml:space="preserve"> 18.5 </t>
  </si>
  <si>
    <t xml:space="preserve"> 18.6 </t>
  </si>
  <si>
    <t xml:space="preserve"> 18.7 </t>
  </si>
  <si>
    <t xml:space="preserve"> CPU2672 </t>
  </si>
  <si>
    <t>TOMADA PARA TV, TIPO PINO JACK, COM PLACA</t>
  </si>
  <si>
    <t>GASES MEDICINAIS</t>
  </si>
  <si>
    <t xml:space="preserve"> 19.1 </t>
  </si>
  <si>
    <t xml:space="preserve"> 103835 </t>
  </si>
  <si>
    <t>TUBO EM COBRE RÍGIDO, DN 15 MM, CLASSE A, SEM ISOLAMENTO, INSTALADO EM RAMAL E SUB-RAMAL DE GÁS MEDICINAL - FORNECIMENTO E INSTALAÇÃO. AF_04/2022</t>
  </si>
  <si>
    <t xml:space="preserve"> 19.2 </t>
  </si>
  <si>
    <t xml:space="preserve"> 103865 </t>
  </si>
  <si>
    <t>TÊ EM COBRE, DN 15 MM, SEM ANEL DE SOLDA, INSTALADO EM RAMAL E SUB-RAMAL DE GÁS MEDICINAL - FORNECIMENTO E INSTALAÇÃO. AF_04/2022</t>
  </si>
  <si>
    <t xml:space="preserve"> 19.3 </t>
  </si>
  <si>
    <t xml:space="preserve"> 103838 </t>
  </si>
  <si>
    <t>COTOVELO EM COBRE, DN 15 MM, 90 GRAUS, SEM ANEL DE SOLDA, INSTALADO EM RAMAL E SUB-RAMAL DE GÁS MEDICINAL - FORNECIMENTO E INSTALAÇÃO. AF_04/2022</t>
  </si>
  <si>
    <t xml:space="preserve"> 19.4 </t>
  </si>
  <si>
    <t xml:space="preserve"> 103847 </t>
  </si>
  <si>
    <t>LUVA EM COBRE, DN 15 MM, SEM ANEL DE SOLDA, INSTALADO EM RAMAL E SUB-RAMAL DE GÁS MEDICINAL - FORNECIMENTO E INSTALAÇÃO. AF_04/2022</t>
  </si>
  <si>
    <t xml:space="preserve"> 19.5 </t>
  </si>
  <si>
    <t xml:space="preserve"> CPU2424 </t>
  </si>
  <si>
    <t>POSTO DE CONSUMO DE O2 OU AR VÁCUO OU N2O</t>
  </si>
  <si>
    <t xml:space="preserve"> 19.6 </t>
  </si>
  <si>
    <t xml:space="preserve"> CPU3159 </t>
  </si>
  <si>
    <t>CENTRAL MANIFOLD PARA CILINDROS 2 X 2 PARA OXIGÊNIO, AR COMPRIMIDO E ÓXIDO NITROSO COM SERPENTINA E SEM VÁLVULA DE ALTA PRESSÃO</t>
  </si>
  <si>
    <t xml:space="preserve"> 19.7 </t>
  </si>
  <si>
    <t xml:space="preserve"> CPU3160 </t>
  </si>
  <si>
    <t>CENTRAL MANIFOLD PARA CILINDROS 1 X 1PARA OXIGÊNIO, AR COMPRIMIDO E ÓXIDO NITROSO COM SERPENTINA E SEM VÁLVULA DE ALTA PRESSÃO</t>
  </si>
  <si>
    <t xml:space="preserve"> 19.8 </t>
  </si>
  <si>
    <t xml:space="preserve"> 91179 </t>
  </si>
  <si>
    <t>FIXAÇÃO DE TUBOS HORIZONTAIS DE PVC ÁGUA/PVC ESGOTO/PVC PLUVIAL/CPVC/PPR/COBRE OU AÇO, DIÂMETROS MENORES OU IGUAIS A 40 MM, COM ABRAÇADEIRA METÁLICA RÍGIDA TIPO D COM PARAFUSO DE FIXAÇÃO 1 1/4", FIXADA DIRETAMENTE NA LAJE OU PAREDE. AF_09/2023</t>
  </si>
  <si>
    <t>URBANIZAÇÃO</t>
  </si>
  <si>
    <t xml:space="preserve"> 20.1 </t>
  </si>
  <si>
    <t>PAVIMENTAÇÃO E ACESSIBILIDADE</t>
  </si>
  <si>
    <t xml:space="preserve"> 20.1.1 </t>
  </si>
  <si>
    <t xml:space="preserve"> 104658 </t>
  </si>
  <si>
    <t>PISO PODOTÁTIL DE ALERTA OU DIRECIONAL, DE CONCRETO, ASSENTADO SOBRE ARGAMASSA. AF_03/2024</t>
  </si>
  <si>
    <t xml:space="preserve"> 20.1.2 </t>
  </si>
  <si>
    <t xml:space="preserve"> 94276 </t>
  </si>
  <si>
    <t>ASSENTAMENTO DE GUIA (MEIO-FIO) EM TRECHO CURVO, CONFECCIONADA EM CONCRETO PRÉ-FABRICADO, DIMENSÕES 100X15X13X20 CM (COMPRIMENTO X BASE INFERIOR X BASE SUPERIOR X ALTURA). AF_01/2024</t>
  </si>
  <si>
    <t xml:space="preserve"> 20.2 </t>
  </si>
  <si>
    <t>PAISAGISMO</t>
  </si>
  <si>
    <t xml:space="preserve"> 20.2.1 </t>
  </si>
  <si>
    <t xml:space="preserve"> 103946 </t>
  </si>
  <si>
    <t>PLANTIO DE GRAMA ESMERALDA OU SÃO CARLOS OU CURITIBANA, EM PLACAS. AF_07/2024</t>
  </si>
  <si>
    <t xml:space="preserve"> 20.3 </t>
  </si>
  <si>
    <t>SINALIZAÇÃO</t>
  </si>
  <si>
    <t xml:space="preserve"> 20.3.1 </t>
  </si>
  <si>
    <t xml:space="preserve"> CPU2673 </t>
  </si>
  <si>
    <t>LETRA EM AÇO INOX ESCOVADO/POLIDO 20 X 20CM - INSTALADO</t>
  </si>
  <si>
    <t>SERVIÇOS COMPLEMENTARES</t>
  </si>
  <si>
    <t xml:space="preserve"> 21.1 </t>
  </si>
  <si>
    <t xml:space="preserve"> CPU2675 </t>
  </si>
  <si>
    <t>LIMPEZA/REMOÇÃO DE TINTAS EM PISOS E REVESTIMENTOS</t>
  </si>
  <si>
    <t xml:space="preserve"> 21.2 </t>
  </si>
  <si>
    <t xml:space="preserve"> CPU2676 </t>
  </si>
  <si>
    <t>LIMPEZA GERAL</t>
  </si>
  <si>
    <t>ITEM</t>
  </si>
  <si>
    <t>FONTE</t>
  </si>
  <si>
    <t>CÓDIGO</t>
  </si>
  <si>
    <t>DESCRIÇÃO</t>
  </si>
  <si>
    <t>UN.</t>
  </si>
  <si>
    <t>QNT.</t>
  </si>
  <si>
    <t>CUSTO UN.</t>
  </si>
  <si>
    <t>CUSTO TOTAL</t>
  </si>
  <si>
    <t>BDI</t>
  </si>
  <si>
    <t>PREÇO UN. (COM BDI)</t>
  </si>
  <si>
    <t>PREÇO TOTAL (COM BDI)</t>
  </si>
  <si>
    <t>TOTAL DO ITEM 2:</t>
  </si>
  <si>
    <t>TOTAL DO ITEM 1:</t>
  </si>
  <si>
    <t>TOTAL DO ITEM 3:</t>
  </si>
  <si>
    <t>TOTAL DO ITEM 4:</t>
  </si>
  <si>
    <t>TOTAL DO ITEM 5:</t>
  </si>
  <si>
    <t>TOTAL DO ITEM 6:</t>
  </si>
  <si>
    <t>TOTAL DO ITEM 7:</t>
  </si>
  <si>
    <t>TOTAL DO ITEM 8:</t>
  </si>
  <si>
    <t>TOTAL DO ITEM 9:</t>
  </si>
  <si>
    <t>TOTAL DO ITEM 10:</t>
  </si>
  <si>
    <t>TOTAL DO ITEM 11:</t>
  </si>
  <si>
    <t>TOTAL DO ITEM 12:</t>
  </si>
  <si>
    <t>TOTAL DO ITEM 14:</t>
  </si>
  <si>
    <t>TOTAL DO ITEM 16:</t>
  </si>
  <si>
    <t>TOTAL DO ITEM 15:</t>
  </si>
  <si>
    <t>TOTAL DO ITEM 17:</t>
  </si>
  <si>
    <t>TOTAL DO ITEM 18:</t>
  </si>
  <si>
    <t>TOTAL DO ITEM 19:</t>
  </si>
  <si>
    <t>TOTAL DO ITEM 20:</t>
  </si>
  <si>
    <t>TOTAL DO ITEM 21:</t>
  </si>
  <si>
    <t xml:space="preserve">TOTAL GERAL </t>
  </si>
  <si>
    <r>
      <rPr>
        <b/>
        <sz val="12"/>
        <color rgb="FF000000"/>
        <rFont val="Times New Roman1"/>
      </rPr>
      <t>PREFEITURA MUNICIPAL DE ORLÂNDIA</t>
    </r>
    <r>
      <rPr>
        <b/>
        <sz val="12"/>
        <color rgb="FF000000"/>
        <rFont val="Times New Roman1"/>
      </rPr>
      <t xml:space="preserve">
</t>
    </r>
    <r>
      <rPr>
        <b/>
        <sz val="8"/>
        <color rgb="FF000000"/>
        <rFont val="Times New Roman1"/>
      </rPr>
      <t>ESTADO DE SÃO PAULO</t>
    </r>
    <r>
      <rPr>
        <b/>
        <sz val="8"/>
        <color rgb="FF000000"/>
        <rFont val="Times New Roman1"/>
      </rPr>
      <t xml:space="preserve">
SECRETARIA MUNICIPAL DE INFRAESTRUTURA</t>
    </r>
    <r>
      <rPr>
        <b/>
        <sz val="8"/>
        <color rgb="FF000000"/>
        <rFont val="Times New Roman1"/>
      </rPr>
      <t xml:space="preserve">
</t>
    </r>
    <r>
      <rPr>
        <b/>
        <sz val="12"/>
        <color theme="1"/>
        <rFont val="Liberation Sans"/>
      </rPr>
      <t xml:space="preserve">
</t>
    </r>
    <r>
      <rPr>
        <sz val="8"/>
        <color rgb="FF000000"/>
        <rFont val="Times New Roman1"/>
      </rPr>
      <t>PÇA. CEL. ORLANDO, 600 – CX. POSTAL, 77 – CEP 14620-000 – FONE PABX (16) 3820-8010</t>
    </r>
    <r>
      <rPr>
        <sz val="8"/>
        <color rgb="FF000000"/>
        <rFont val="Times New Roman1"/>
      </rPr>
      <t xml:space="preserve">
CNPJ: 45.351.749/0001–11</t>
    </r>
  </si>
  <si>
    <t>PARCELA DE CONSTRUÇÃO</t>
  </si>
  <si>
    <t>ITEM – DESCRIÇÃO</t>
  </si>
  <si>
    <t>U</t>
  </si>
  <si>
    <t>MÊS 01</t>
  </si>
  <si>
    <t>MÊS 02</t>
  </si>
  <si>
    <t>MÊS 03</t>
  </si>
  <si>
    <t>MÊS 04</t>
  </si>
  <si>
    <t>MÊS 05</t>
  </si>
  <si>
    <t>MÊS 06</t>
  </si>
  <si>
    <t>TOTAL</t>
  </si>
  <si>
    <t>%</t>
  </si>
  <si>
    <t>R$</t>
  </si>
  <si>
    <t>SOMA:</t>
  </si>
  <si>
    <t>MÊS 07</t>
  </si>
  <si>
    <t>MÊS 08</t>
  </si>
  <si>
    <t>MÊS 09</t>
  </si>
  <si>
    <t>MÊS 10</t>
  </si>
  <si>
    <t>MÊS 11</t>
  </si>
  <si>
    <t>MÊS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</si>
</sst>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164" formatCode="[$R$-416]&quot; &quot;#,##0.00;[Red]&quot;-&quot;[$R$-416]&quot; &quot;#,##0.00"/>
    <numFmt numFmtId="165" formatCode="[$R$-416]&quot; &quot;#,##0.0000000;[Red]&quot;-&quot;[$R$-416]&quot; &quot;#,##0.0000000"/>
    <numFmt numFmtId="166" formatCode="#,##0.0000"/>
    <numFmt numFmtId="167" formatCode="&quot;R$&quot;\ #,##0.00"/>
    <numFmt numFmtId="168" formatCode="[$-416]0.00%"/>
  </numFmts>
  <fonts count="3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Times New Roman1"/>
    </font>
    <font>
      <sz val="8"/>
      <color rgb="FF000000"/>
      <name val="Liberation Sans1"/>
    </font>
    <font>
      <sz val="8"/>
      <color rgb="FF000000"/>
      <name val="Calibri2"/>
      <family val="2"/>
    </font>
    <font>
      <b/>
      <sz val="11"/>
      <color rgb="FF000000"/>
      <name val="Calibri"/>
      <family val="2"/>
    </font>
    <font>
      <sz val="8"/>
      <color rgb="FF000000"/>
      <name val="Calibri2"/>
    </font>
    <font>
      <sz val="10"/>
      <color rgb="FF000000"/>
      <name val="Calibri2"/>
    </font>
    <font>
      <sz val="7"/>
      <color rgb="FF000000"/>
      <name val="Calibri2"/>
    </font>
    <font>
      <sz val="11"/>
      <color rgb="FF000000"/>
      <name val="Calibri"/>
      <family val="2"/>
    </font>
    <font>
      <b/>
      <sz val="8"/>
      <color rgb="FF000000"/>
      <name val="Calibri2"/>
    </font>
    <font>
      <sz val="9"/>
      <color rgb="FF000000"/>
      <name val="Calibri2"/>
    </font>
    <font>
      <sz val="11"/>
      <name val="Arial"/>
      <family val="1"/>
    </font>
    <font>
      <b/>
      <sz val="11"/>
      <color rgb="FF000000"/>
      <name val="Arial"/>
      <family val="1"/>
    </font>
    <font>
      <sz val="11"/>
      <color rgb="FF000000"/>
      <name val="Arial"/>
      <family val="1"/>
    </font>
    <font>
      <b/>
      <sz val="7"/>
      <color rgb="FF000000"/>
      <name val="Calibri"/>
      <family val="2"/>
    </font>
    <font>
      <sz val="8"/>
      <color rgb="FF000000"/>
      <name val="Calibri"/>
      <family val="2"/>
    </font>
    <font>
      <b/>
      <sz val="7"/>
      <color rgb="FFFF0000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Liberation Sans"/>
    </font>
    <font>
      <b/>
      <sz val="12"/>
      <color rgb="FF000000"/>
      <name val="Times New Roman1"/>
    </font>
    <font>
      <b/>
      <sz val="8"/>
      <color rgb="FF000000"/>
      <name val="Times New Roman1"/>
    </font>
    <font>
      <sz val="8"/>
      <color rgb="FF000000"/>
      <name val="Times New Roman1"/>
    </font>
    <font>
      <b/>
      <sz val="10"/>
      <color theme="1"/>
      <name val="Calibri"/>
      <family val="2"/>
    </font>
    <font>
      <b/>
      <sz val="8"/>
      <color theme="1"/>
      <name val="Calibri"/>
      <family val="2"/>
    </font>
    <font>
      <b/>
      <sz val="7"/>
      <color theme="1"/>
      <name val="Calibri"/>
      <family val="2"/>
    </font>
    <font>
      <sz val="6"/>
      <color theme="1"/>
      <name val="Calibri"/>
      <family val="2"/>
    </font>
    <font>
      <b/>
      <sz val="6"/>
      <color theme="1"/>
      <name val="Calibri"/>
      <family val="2"/>
    </font>
    <font>
      <sz val="7"/>
      <color theme="1"/>
      <name val="Calibri"/>
      <family val="2"/>
    </font>
    <font>
      <sz val="10"/>
      <color theme="1"/>
      <name val="Calibri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8ECF6"/>
        <bgColor rgb="FFD8ECF6"/>
      </patternFill>
    </fill>
    <fill>
      <patternFill patternType="solid">
        <fgColor rgb="FFB4C7DC"/>
        <bgColor rgb="FFB4C7DC"/>
      </patternFill>
    </fill>
    <fill>
      <patternFill patternType="solid">
        <fgColor rgb="FFFFFF00"/>
        <bgColor indexed="64"/>
      </patternFill>
    </fill>
    <fill>
      <patternFill patternType="solid">
        <fgColor rgb="FFADC5E7"/>
        <bgColor rgb="FFADC5E7"/>
      </patternFill>
    </fill>
    <fill>
      <patternFill patternType="solid">
        <fgColor rgb="FFDDDDDD"/>
        <bgColor rgb="FFDDDDDD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CCCCCC"/>
      </left>
      <right/>
      <top/>
      <bottom/>
      <diagonal/>
    </border>
  </borders>
  <cellStyleXfs count="3">
    <xf numFmtId="0" fontId="0" fillId="0" borderId="0"/>
    <xf numFmtId="0" fontId="12" fillId="0" borderId="0"/>
    <xf numFmtId="44" fontId="18" fillId="0" borderId="0" applyFont="0" applyFill="0" applyBorder="0" applyAlignment="0" applyProtection="0"/>
  </cellStyleXfs>
  <cellXfs count="117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left" vertical="center" wrapText="1"/>
    </xf>
    <xf numFmtId="4" fontId="8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0" fontId="13" fillId="2" borderId="7" xfId="1" applyFont="1" applyFill="1" applyBorder="1" applyAlignment="1">
      <alignment horizontal="left" vertical="top" wrapText="1"/>
    </xf>
    <xf numFmtId="0" fontId="15" fillId="3" borderId="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 wrapText="1"/>
    </xf>
    <xf numFmtId="164" fontId="15" fillId="3" borderId="5" xfId="0" applyNumberFormat="1" applyFont="1" applyFill="1" applyBorder="1" applyAlignment="1">
      <alignment horizontal="center" vertical="center" wrapText="1"/>
    </xf>
    <xf numFmtId="166" fontId="15" fillId="3" borderId="5" xfId="0" applyNumberFormat="1" applyFont="1" applyFill="1" applyBorder="1" applyAlignment="1">
      <alignment horizontal="center" vertical="center" wrapText="1"/>
    </xf>
    <xf numFmtId="164" fontId="15" fillId="3" borderId="6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3" fillId="0" borderId="0" xfId="0" applyFont="1"/>
    <xf numFmtId="4" fontId="0" fillId="0" borderId="0" xfId="0" applyNumberFormat="1"/>
    <xf numFmtId="164" fontId="15" fillId="3" borderId="0" xfId="0" applyNumberFormat="1" applyFont="1" applyFill="1" applyAlignment="1">
      <alignment horizontal="center" vertical="center" wrapText="1"/>
    </xf>
    <xf numFmtId="0" fontId="14" fillId="0" borderId="7" xfId="1" applyFont="1" applyBorder="1" applyAlignment="1">
      <alignment horizontal="left" vertical="top" wrapText="1"/>
    </xf>
    <xf numFmtId="0" fontId="14" fillId="0" borderId="7" xfId="1" applyFont="1" applyBorder="1" applyAlignment="1">
      <alignment horizontal="right" vertical="top" wrapText="1"/>
    </xf>
    <xf numFmtId="0" fontId="14" fillId="0" borderId="7" xfId="1" applyFont="1" applyBorder="1" applyAlignment="1">
      <alignment horizontal="center" vertical="top" wrapText="1"/>
    </xf>
    <xf numFmtId="2" fontId="14" fillId="0" borderId="7" xfId="1" applyNumberFormat="1" applyFont="1" applyBorder="1" applyAlignment="1">
      <alignment horizontal="right" vertical="top" wrapText="1"/>
    </xf>
    <xf numFmtId="4" fontId="14" fillId="0" borderId="7" xfId="1" applyNumberFormat="1" applyFont="1" applyBorder="1" applyAlignment="1">
      <alignment horizontal="right" vertical="top" wrapText="1"/>
    </xf>
    <xf numFmtId="2" fontId="14" fillId="0" borderId="7" xfId="1" applyNumberFormat="1" applyFont="1" applyBorder="1" applyAlignment="1">
      <alignment horizontal="left" vertical="top" wrapText="1"/>
    </xf>
    <xf numFmtId="4" fontId="14" fillId="0" borderId="7" xfId="1" applyNumberFormat="1" applyFont="1" applyBorder="1" applyAlignment="1">
      <alignment horizontal="left" vertical="top" wrapText="1"/>
    </xf>
    <xf numFmtId="0" fontId="0" fillId="0" borderId="0" xfId="0" applyAlignment="1">
      <alignment horizontal="left"/>
    </xf>
    <xf numFmtId="4" fontId="0" fillId="0" borderId="0" xfId="0" applyNumberFormat="1" applyAlignment="1">
      <alignment horizontal="left"/>
    </xf>
    <xf numFmtId="0" fontId="14" fillId="0" borderId="7" xfId="1" applyFont="1" applyBorder="1" applyAlignment="1">
      <alignment horizontal="left" vertical="center" wrapText="1"/>
    </xf>
    <xf numFmtId="2" fontId="14" fillId="0" borderId="7" xfId="1" applyNumberFormat="1" applyFont="1" applyBorder="1" applyAlignment="1">
      <alignment horizontal="left" vertical="center" wrapText="1"/>
    </xf>
    <xf numFmtId="4" fontId="14" fillId="0" borderId="7" xfId="1" applyNumberFormat="1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4" fontId="0" fillId="0" borderId="0" xfId="0" applyNumberFormat="1" applyAlignment="1">
      <alignment horizontal="left" vertical="center"/>
    </xf>
    <xf numFmtId="0" fontId="14" fillId="0" borderId="7" xfId="1" applyFont="1" applyBorder="1" applyAlignment="1">
      <alignment vertical="top" wrapText="1"/>
    </xf>
    <xf numFmtId="2" fontId="14" fillId="0" borderId="7" xfId="1" applyNumberFormat="1" applyFont="1" applyBorder="1" applyAlignment="1">
      <alignment vertical="top" wrapText="1"/>
    </xf>
    <xf numFmtId="4" fontId="14" fillId="0" borderId="7" xfId="1" applyNumberFormat="1" applyFont="1" applyBorder="1" applyAlignment="1">
      <alignment vertical="top" wrapText="1"/>
    </xf>
    <xf numFmtId="0" fontId="14" fillId="0" borderId="7" xfId="1" applyFont="1" applyBorder="1" applyAlignment="1">
      <alignment vertical="center" wrapText="1"/>
    </xf>
    <xf numFmtId="2" fontId="14" fillId="0" borderId="7" xfId="1" applyNumberFormat="1" applyFont="1" applyBorder="1" applyAlignment="1">
      <alignment vertical="center" wrapText="1"/>
    </xf>
    <xf numFmtId="4" fontId="14" fillId="0" borderId="7" xfId="1" applyNumberFormat="1" applyFont="1" applyBorder="1" applyAlignment="1">
      <alignment vertical="center" wrapText="1"/>
    </xf>
    <xf numFmtId="4" fontId="0" fillId="0" borderId="0" xfId="0" applyNumberFormat="1" applyAlignment="1">
      <alignment vertical="center"/>
    </xf>
    <xf numFmtId="0" fontId="14" fillId="0" borderId="7" xfId="1" applyFont="1" applyBorder="1" applyAlignment="1">
      <alignment wrapText="1"/>
    </xf>
    <xf numFmtId="2" fontId="14" fillId="0" borderId="7" xfId="1" applyNumberFormat="1" applyFont="1" applyBorder="1" applyAlignment="1">
      <alignment wrapText="1"/>
    </xf>
    <xf numFmtId="4" fontId="14" fillId="0" borderId="7" xfId="1" applyNumberFormat="1" applyFont="1" applyBorder="1" applyAlignment="1">
      <alignment wrapText="1"/>
    </xf>
    <xf numFmtId="0" fontId="0" fillId="0" borderId="0" xfId="0" applyAlignment="1">
      <alignment vertical="top"/>
    </xf>
    <xf numFmtId="4" fontId="0" fillId="0" borderId="0" xfId="0" applyNumberFormat="1" applyAlignment="1">
      <alignment vertical="top"/>
    </xf>
    <xf numFmtId="0" fontId="0" fillId="0" borderId="0" xfId="0" applyAlignment="1">
      <alignment horizontal="center" vertical="top"/>
    </xf>
    <xf numFmtId="2" fontId="14" fillId="0" borderId="7" xfId="1" applyNumberFormat="1" applyFont="1" applyBorder="1" applyAlignment="1">
      <alignment horizontal="center" vertical="top" wrapText="1"/>
    </xf>
    <xf numFmtId="4" fontId="14" fillId="0" borderId="7" xfId="1" applyNumberFormat="1" applyFont="1" applyBorder="1" applyAlignment="1">
      <alignment horizontal="center" vertical="top" wrapText="1"/>
    </xf>
    <xf numFmtId="0" fontId="14" fillId="0" borderId="7" xfId="1" applyFont="1" applyBorder="1" applyAlignment="1">
      <alignment horizontal="right" vertical="center" wrapText="1"/>
    </xf>
    <xf numFmtId="0" fontId="14" fillId="0" borderId="7" xfId="1" applyFont="1" applyBorder="1" applyAlignment="1">
      <alignment horizontal="center" vertical="center" wrapText="1"/>
    </xf>
    <xf numFmtId="2" fontId="14" fillId="0" borderId="7" xfId="1" applyNumberFormat="1" applyFont="1" applyBorder="1" applyAlignment="1">
      <alignment horizontal="right" vertical="center" wrapText="1"/>
    </xf>
    <xf numFmtId="4" fontId="14" fillId="0" borderId="7" xfId="1" applyNumberFormat="1" applyFont="1" applyBorder="1" applyAlignment="1">
      <alignment horizontal="right" vertical="center" wrapText="1"/>
    </xf>
    <xf numFmtId="4" fontId="0" fillId="0" borderId="0" xfId="0" applyNumberFormat="1" applyAlignment="1">
      <alignment horizontal="center" vertical="top"/>
    </xf>
    <xf numFmtId="0" fontId="0" fillId="0" borderId="0" xfId="0" applyAlignment="1">
      <alignment horizontal="left" vertical="top"/>
    </xf>
    <xf numFmtId="4" fontId="0" fillId="0" borderId="0" xfId="0" applyNumberFormat="1" applyAlignment="1">
      <alignment horizontal="left" vertical="top"/>
    </xf>
    <xf numFmtId="164" fontId="17" fillId="3" borderId="0" xfId="0" applyNumberFormat="1" applyFont="1" applyFill="1" applyAlignment="1">
      <alignment horizontal="center" vertical="center" wrapText="1"/>
    </xf>
    <xf numFmtId="167" fontId="0" fillId="0" borderId="0" xfId="0" applyNumberFormat="1" applyAlignment="1">
      <alignment horizontal="left"/>
    </xf>
    <xf numFmtId="167" fontId="0" fillId="0" borderId="0" xfId="0" applyNumberFormat="1" applyAlignment="1">
      <alignment horizontal="left" vertical="center"/>
    </xf>
    <xf numFmtId="167" fontId="0" fillId="0" borderId="0" xfId="0" applyNumberFormat="1" applyAlignment="1">
      <alignment horizontal="center"/>
    </xf>
    <xf numFmtId="0" fontId="14" fillId="4" borderId="7" xfId="1" applyFont="1" applyFill="1" applyBorder="1" applyAlignment="1">
      <alignment horizontal="left" vertical="top" wrapText="1"/>
    </xf>
    <xf numFmtId="0" fontId="14" fillId="4" borderId="7" xfId="1" applyFont="1" applyFill="1" applyBorder="1" applyAlignment="1">
      <alignment horizontal="right" vertical="top" wrapText="1"/>
    </xf>
    <xf numFmtId="0" fontId="14" fillId="4" borderId="7" xfId="1" applyFont="1" applyFill="1" applyBorder="1" applyAlignment="1">
      <alignment horizontal="center" vertical="top" wrapText="1"/>
    </xf>
    <xf numFmtId="2" fontId="14" fillId="4" borderId="7" xfId="1" applyNumberFormat="1" applyFont="1" applyFill="1" applyBorder="1" applyAlignment="1">
      <alignment horizontal="right" vertical="top" wrapText="1"/>
    </xf>
    <xf numFmtId="4" fontId="14" fillId="4" borderId="7" xfId="1" applyNumberFormat="1" applyFont="1" applyFill="1" applyBorder="1" applyAlignment="1">
      <alignment horizontal="right" vertical="top" wrapText="1"/>
    </xf>
    <xf numFmtId="0" fontId="0" fillId="4" borderId="0" xfId="0" applyFill="1"/>
    <xf numFmtId="4" fontId="0" fillId="4" borderId="0" xfId="0" applyNumberFormat="1" applyFill="1"/>
    <xf numFmtId="167" fontId="0" fillId="4" borderId="0" xfId="0" applyNumberFormat="1" applyFill="1" applyAlignment="1">
      <alignment horizontal="center"/>
    </xf>
    <xf numFmtId="167" fontId="0" fillId="0" borderId="0" xfId="0" applyNumberFormat="1"/>
    <xf numFmtId="167" fontId="0" fillId="0" borderId="0" xfId="0" applyNumberFormat="1" applyAlignment="1">
      <alignment vertical="center"/>
    </xf>
    <xf numFmtId="44" fontId="0" fillId="0" borderId="0" xfId="2" applyFont="1"/>
    <xf numFmtId="44" fontId="0" fillId="0" borderId="0" xfId="2" applyFont="1" applyAlignment="1">
      <alignment horizontal="center" vertical="top"/>
    </xf>
    <xf numFmtId="44" fontId="0" fillId="0" borderId="0" xfId="2" applyFont="1" applyAlignment="1">
      <alignment horizontal="center"/>
    </xf>
    <xf numFmtId="44" fontId="0" fillId="0" borderId="0" xfId="2" applyFont="1" applyAlignment="1">
      <alignment horizontal="center" vertical="center"/>
    </xf>
    <xf numFmtId="44" fontId="0" fillId="0" borderId="0" xfId="2" applyFont="1" applyAlignment="1">
      <alignment horizontal="left" vertical="center"/>
    </xf>
    <xf numFmtId="44" fontId="0" fillId="0" borderId="0" xfId="2" applyFont="1" applyAlignment="1">
      <alignment vertical="top"/>
    </xf>
    <xf numFmtId="44" fontId="0" fillId="0" borderId="0" xfId="2" applyFont="1" applyAlignment="1">
      <alignment horizontal="left" vertical="top"/>
    </xf>
    <xf numFmtId="0" fontId="24" fillId="5" borderId="5" xfId="0" applyFont="1" applyFill="1" applyBorder="1" applyAlignment="1">
      <alignment horizontal="center" vertical="center"/>
    </xf>
    <xf numFmtId="0" fontId="24" fillId="5" borderId="5" xfId="0" applyFont="1" applyFill="1" applyBorder="1" applyAlignment="1">
      <alignment horizontal="center" vertical="center" wrapText="1"/>
    </xf>
    <xf numFmtId="0" fontId="25" fillId="6" borderId="5" xfId="0" applyFont="1" applyFill="1" applyBorder="1" applyAlignment="1">
      <alignment horizontal="center" vertical="center"/>
    </xf>
    <xf numFmtId="0" fontId="28" fillId="6" borderId="5" xfId="0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10" fontId="26" fillId="0" borderId="5" xfId="1" applyNumberFormat="1" applyFont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0" fontId="0" fillId="0" borderId="0" xfId="0"/>
    <xf numFmtId="164" fontId="15" fillId="3" borderId="0" xfId="0" applyNumberFormat="1" applyFont="1" applyFill="1" applyAlignment="1">
      <alignment horizontal="right" vertical="center"/>
    </xf>
    <xf numFmtId="164" fontId="17" fillId="3" borderId="0" xfId="0" applyNumberFormat="1" applyFont="1" applyFill="1" applyAlignment="1">
      <alignment horizontal="right" vertical="center"/>
    </xf>
    <xf numFmtId="0" fontId="13" fillId="2" borderId="10" xfId="1" applyFont="1" applyFill="1" applyBorder="1" applyAlignment="1">
      <alignment horizontal="left" vertical="top" wrapText="1"/>
    </xf>
    <xf numFmtId="0" fontId="13" fillId="2" borderId="0" xfId="1" applyFont="1" applyFill="1" applyAlignment="1">
      <alignment horizontal="left" vertical="top" wrapText="1"/>
    </xf>
    <xf numFmtId="0" fontId="13" fillId="2" borderId="10" xfId="1" applyFont="1" applyFill="1" applyBorder="1" applyAlignment="1">
      <alignment vertical="top" wrapText="1"/>
    </xf>
    <xf numFmtId="0" fontId="13" fillId="2" borderId="0" xfId="1" applyFont="1" applyFill="1" applyAlignment="1">
      <alignment vertical="top" wrapText="1"/>
    </xf>
    <xf numFmtId="0" fontId="13" fillId="2" borderId="8" xfId="1" applyFont="1" applyFill="1" applyBorder="1" applyAlignment="1">
      <alignment horizontal="left" vertical="top" wrapText="1"/>
    </xf>
    <xf numFmtId="0" fontId="13" fillId="2" borderId="9" xfId="1" applyFont="1" applyFill="1" applyBorder="1" applyAlignment="1">
      <alignment horizontal="left" vertical="top" wrapText="1"/>
    </xf>
    <xf numFmtId="0" fontId="4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23" fillId="3" borderId="5" xfId="0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25" fillId="6" borderId="5" xfId="0" applyFont="1" applyFill="1" applyBorder="1" applyAlignment="1">
      <alignment horizontal="center" vertical="center" wrapText="1"/>
    </xf>
    <xf numFmtId="168" fontId="27" fillId="6" borderId="5" xfId="1" applyNumberFormat="1" applyFont="1" applyFill="1" applyBorder="1" applyAlignment="1">
      <alignment horizontal="center" vertical="center" wrapText="1"/>
    </xf>
    <xf numFmtId="164" fontId="27" fillId="6" borderId="5" xfId="1" applyNumberFormat="1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right" vertical="center" wrapText="1"/>
    </xf>
    <xf numFmtId="0" fontId="29" fillId="0" borderId="5" xfId="0" applyFont="1" applyBorder="1"/>
    <xf numFmtId="164" fontId="27" fillId="5" borderId="5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 3" xfId="1" xr:uid="{ABC3F277-BCED-4A12-9182-0F893C47C6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229223</xdr:colOff>
      <xdr:row>0</xdr:row>
      <xdr:rowOff>0</xdr:rowOff>
    </xdr:from>
    <xdr:to>
      <xdr:col>1</xdr:col>
      <xdr:colOff>671960</xdr:colOff>
      <xdr:row>4</xdr:row>
      <xdr:rowOff>350520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441E1CE-B27B-4B6D-ACBE-96BCF130B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223" y="0"/>
          <a:ext cx="1052337" cy="10820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487681</xdr:colOff>
      <xdr:row>0</xdr:row>
      <xdr:rowOff>76201</xdr:rowOff>
    </xdr:from>
    <xdr:to>
      <xdr:col>2</xdr:col>
      <xdr:colOff>183886</xdr:colOff>
      <xdr:row>1</xdr:row>
      <xdr:rowOff>121921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3BF8CC-5048-49D4-8D49-DA492DB41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1" y="76201"/>
          <a:ext cx="915405" cy="9448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A4F36-D9B3-43E4-B0B4-103BD776813B}">
  <dimension ref="A1:XEX495"/>
  <sheetViews>
    <sheetView topLeftCell="A480" zoomScale="92" zoomScaleNormal="92" workbookViewId="0">
      <selection activeCell="A6" sqref="A6:XFD11"/>
    </sheetView>
  </sheetViews>
  <sheetFormatPr defaultRowHeight="14.4"/>
  <cols>
    <col min="2" max="2" width="11.88671875" customWidth="1"/>
    <col min="4" max="4" width="72.88671875" customWidth="1"/>
    <col min="7" max="7" width="14.77734375" customWidth="1"/>
    <col min="10" max="10" width="14.77734375" customWidth="1"/>
    <col min="11" max="11" width="20.44140625" customWidth="1"/>
  </cols>
  <sheetData>
    <row r="1" spans="1:62 16375:16378">
      <c r="A1" s="95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7"/>
    </row>
    <row r="2" spans="1:62 16375:16378">
      <c r="A2" s="98"/>
      <c r="B2" s="99"/>
      <c r="C2" s="99"/>
      <c r="D2" s="99"/>
      <c r="E2" s="99"/>
      <c r="F2" s="99"/>
      <c r="G2" s="99"/>
      <c r="H2" s="99"/>
      <c r="I2" s="99"/>
      <c r="J2" s="99"/>
      <c r="K2" s="100"/>
    </row>
    <row r="3" spans="1:62 16375:16378">
      <c r="A3" s="98"/>
      <c r="B3" s="99"/>
      <c r="C3" s="99"/>
      <c r="D3" s="99"/>
      <c r="E3" s="99"/>
      <c r="F3" s="99"/>
      <c r="G3" s="99"/>
      <c r="H3" s="99"/>
      <c r="I3" s="99"/>
      <c r="J3" s="99"/>
      <c r="K3" s="100"/>
    </row>
    <row r="4" spans="1:62 16375:16378">
      <c r="A4" s="98"/>
      <c r="B4" s="99"/>
      <c r="C4" s="99"/>
      <c r="D4" s="99"/>
      <c r="E4" s="99"/>
      <c r="F4" s="99"/>
      <c r="G4" s="99"/>
      <c r="H4" s="99"/>
      <c r="I4" s="99"/>
      <c r="J4" s="99"/>
      <c r="K4" s="100"/>
    </row>
    <row r="5" spans="1:62 16375:16378" ht="50.4" customHeight="1">
      <c r="A5" s="98"/>
      <c r="B5" s="99"/>
      <c r="C5" s="99"/>
      <c r="D5" s="99"/>
      <c r="E5" s="99"/>
      <c r="F5" s="99"/>
      <c r="G5" s="99"/>
      <c r="H5" s="99"/>
      <c r="I5" s="99"/>
      <c r="J5" s="99"/>
      <c r="K5" s="100"/>
    </row>
    <row r="6" spans="1:62 16375:16378" s="2" customFormat="1" ht="13.8" customHeight="1">
      <c r="A6" s="101" t="s">
        <v>1</v>
      </c>
      <c r="B6" s="102"/>
      <c r="C6" s="102"/>
      <c r="D6" s="102"/>
      <c r="E6" s="102"/>
      <c r="F6" s="102"/>
      <c r="G6" s="102"/>
      <c r="H6" s="102"/>
      <c r="I6" s="102"/>
      <c r="J6" s="102"/>
      <c r="K6" s="103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G6"/>
    </row>
    <row r="7" spans="1:62 16375:16378" s="3" customFormat="1" ht="13.8" customHeight="1">
      <c r="A7" s="92" t="s">
        <v>5</v>
      </c>
      <c r="B7" s="93"/>
      <c r="C7" s="93"/>
      <c r="D7" s="93"/>
      <c r="E7" s="93"/>
      <c r="F7" s="93"/>
      <c r="G7" s="93"/>
      <c r="H7" s="93"/>
      <c r="I7" s="93"/>
      <c r="J7" s="93"/>
      <c r="K7" s="94"/>
      <c r="M7" s="4"/>
      <c r="N7" s="5"/>
      <c r="O7" s="5"/>
      <c r="P7" s="6"/>
      <c r="XEU7"/>
      <c r="XEW7"/>
      <c r="XEX7"/>
    </row>
    <row r="8" spans="1:62 16375:16378" s="3" customFormat="1" ht="13.8" customHeight="1">
      <c r="A8" s="104" t="s">
        <v>4</v>
      </c>
      <c r="B8" s="93"/>
      <c r="C8" s="93"/>
      <c r="D8" s="93"/>
      <c r="E8" s="93"/>
      <c r="F8" s="93"/>
      <c r="G8" s="93"/>
      <c r="H8" s="93"/>
      <c r="I8" s="93"/>
      <c r="J8" s="93"/>
      <c r="K8" s="94"/>
      <c r="M8" s="4"/>
      <c r="N8" s="5"/>
      <c r="O8" s="5"/>
      <c r="P8" s="6"/>
      <c r="XEU8"/>
      <c r="XEW8"/>
      <c r="XEX8"/>
    </row>
    <row r="9" spans="1:62 16375:16378" s="3" customFormat="1" ht="13.8" customHeight="1">
      <c r="A9" s="105" t="s">
        <v>3</v>
      </c>
      <c r="B9" s="93"/>
      <c r="C9" s="93"/>
      <c r="D9" s="93"/>
      <c r="E9" s="93"/>
      <c r="F9" s="93"/>
      <c r="G9" s="93"/>
      <c r="H9" s="93"/>
      <c r="I9" s="93"/>
      <c r="J9" s="93"/>
      <c r="K9" s="94"/>
      <c r="M9" s="4"/>
      <c r="N9" s="5"/>
      <c r="O9" s="5"/>
      <c r="P9" s="6"/>
      <c r="XEU9"/>
      <c r="XEW9"/>
      <c r="XEX9"/>
    </row>
    <row r="10" spans="1:62 16375:16378" s="3" customFormat="1" ht="13.8" customHeight="1">
      <c r="A10" s="92" t="s">
        <v>2</v>
      </c>
      <c r="B10" s="93"/>
      <c r="C10" s="93"/>
      <c r="D10" s="93"/>
      <c r="E10" s="93"/>
      <c r="F10" s="93"/>
      <c r="G10" s="93"/>
      <c r="H10" s="93"/>
      <c r="I10" s="93"/>
      <c r="J10" s="93"/>
      <c r="K10" s="94"/>
      <c r="M10" s="4"/>
      <c r="N10" s="5"/>
      <c r="O10" s="5"/>
      <c r="P10" s="6"/>
      <c r="XEU10"/>
      <c r="XEW10"/>
      <c r="XEX10"/>
    </row>
    <row r="11" spans="1:62 16375:16378" ht="28.8" customHeight="1">
      <c r="A11" s="8" t="s">
        <v>1249</v>
      </c>
      <c r="B11" s="9" t="s">
        <v>1251</v>
      </c>
      <c r="C11" s="9" t="s">
        <v>1250</v>
      </c>
      <c r="D11" s="10" t="s">
        <v>1252</v>
      </c>
      <c r="E11" s="9" t="s">
        <v>1253</v>
      </c>
      <c r="F11" s="9" t="s">
        <v>1254</v>
      </c>
      <c r="G11" s="11" t="s">
        <v>1255</v>
      </c>
      <c r="H11" s="11" t="s">
        <v>1256</v>
      </c>
      <c r="I11" s="12" t="s">
        <v>1257</v>
      </c>
      <c r="J11" s="11" t="s">
        <v>1258</v>
      </c>
      <c r="K11" s="13" t="s">
        <v>1259</v>
      </c>
      <c r="L11" s="14"/>
      <c r="M11" s="14"/>
      <c r="N11" s="14"/>
      <c r="O11" s="14"/>
      <c r="P11" s="14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</row>
    <row r="12" spans="1:62 16375:16378" ht="30.6" customHeight="1">
      <c r="A12" s="7">
        <v>1</v>
      </c>
      <c r="B12" s="90" t="s">
        <v>6</v>
      </c>
      <c r="C12" s="91"/>
      <c r="D12" s="91"/>
      <c r="E12" s="91"/>
      <c r="F12" s="91"/>
      <c r="G12" s="91"/>
      <c r="H12" s="91"/>
      <c r="I12" s="91"/>
      <c r="J12" s="91"/>
      <c r="K12" s="91"/>
    </row>
    <row r="13" spans="1:62 16375:16378" ht="30.6" customHeight="1">
      <c r="A13" s="7" t="s">
        <v>7</v>
      </c>
      <c r="B13" s="86" t="s">
        <v>8</v>
      </c>
      <c r="C13" s="87"/>
      <c r="D13" s="87"/>
      <c r="E13" s="87"/>
      <c r="F13" s="87"/>
      <c r="G13" s="87"/>
      <c r="H13" s="87"/>
      <c r="I13" s="87"/>
      <c r="J13" s="87"/>
      <c r="K13" s="87"/>
    </row>
    <row r="14" spans="1:62 16375:16378" ht="30.6" customHeight="1">
      <c r="A14" s="18" t="s">
        <v>9</v>
      </c>
      <c r="B14" s="18" t="s">
        <v>10</v>
      </c>
      <c r="C14" s="18" t="s">
        <v>11</v>
      </c>
      <c r="D14" s="18" t="s">
        <v>12</v>
      </c>
      <c r="E14" s="18" t="s">
        <v>13</v>
      </c>
      <c r="F14" s="23">
        <v>12</v>
      </c>
      <c r="G14" s="24">
        <v>998.71</v>
      </c>
      <c r="H14" s="25">
        <f>SUM(G14*F14)</f>
        <v>11984.52</v>
      </c>
      <c r="I14" s="25">
        <v>1.2081</v>
      </c>
      <c r="J14" s="26">
        <f>ROUND(G14*I14,2)</f>
        <v>1206.54</v>
      </c>
      <c r="K14" s="55">
        <f>J14*F14</f>
        <v>14478.48</v>
      </c>
    </row>
    <row r="15" spans="1:62 16375:16378" ht="30.6" customHeight="1">
      <c r="A15" s="18" t="s">
        <v>14</v>
      </c>
      <c r="B15" s="18" t="s">
        <v>15</v>
      </c>
      <c r="C15" s="18" t="s">
        <v>11</v>
      </c>
      <c r="D15" s="18" t="s">
        <v>16</v>
      </c>
      <c r="E15" s="18" t="s">
        <v>17</v>
      </c>
      <c r="F15" s="23">
        <v>16</v>
      </c>
      <c r="G15" s="24">
        <v>243.27</v>
      </c>
      <c r="H15" s="25">
        <f t="shared" ref="H15:H80" si="0">SUM(G15*F15)</f>
        <v>3892.32</v>
      </c>
      <c r="I15" s="25">
        <v>1.2081</v>
      </c>
      <c r="J15" s="26">
        <f t="shared" ref="J15:J80" si="1">ROUND(G15*I15,2)</f>
        <v>293.89</v>
      </c>
      <c r="K15" s="55">
        <f t="shared" ref="K15:K80" si="2">J15*F15</f>
        <v>4702.24</v>
      </c>
    </row>
    <row r="16" spans="1:62 16375:16378" ht="30.6" customHeight="1">
      <c r="A16" s="18" t="s">
        <v>18</v>
      </c>
      <c r="B16" s="18" t="s">
        <v>19</v>
      </c>
      <c r="C16" s="18" t="s">
        <v>11</v>
      </c>
      <c r="D16" s="18" t="s">
        <v>20</v>
      </c>
      <c r="E16" s="18" t="s">
        <v>21</v>
      </c>
      <c r="F16" s="23">
        <v>12</v>
      </c>
      <c r="G16" s="24">
        <v>962.26</v>
      </c>
      <c r="H16" s="25">
        <f t="shared" si="0"/>
        <v>11547.119999999999</v>
      </c>
      <c r="I16" s="25">
        <v>1.2081</v>
      </c>
      <c r="J16" s="26">
        <f t="shared" si="1"/>
        <v>1162.51</v>
      </c>
      <c r="K16" s="55">
        <f t="shared" si="2"/>
        <v>13950.119999999999</v>
      </c>
    </row>
    <row r="17" spans="1:16" ht="31.2" customHeight="1">
      <c r="A17" s="18" t="s">
        <v>22</v>
      </c>
      <c r="B17" s="18" t="s">
        <v>23</v>
      </c>
      <c r="C17" s="18" t="s">
        <v>11</v>
      </c>
      <c r="D17" s="18" t="s">
        <v>24</v>
      </c>
      <c r="E17" s="18" t="s">
        <v>17</v>
      </c>
      <c r="F17" s="23">
        <v>20</v>
      </c>
      <c r="G17" s="24">
        <v>1354.66</v>
      </c>
      <c r="H17" s="25">
        <f t="shared" si="0"/>
        <v>27093.200000000001</v>
      </c>
      <c r="I17" s="25">
        <v>1.2081</v>
      </c>
      <c r="J17" s="26">
        <f t="shared" si="1"/>
        <v>1636.56</v>
      </c>
      <c r="K17" s="55">
        <f t="shared" si="2"/>
        <v>32731.199999999997</v>
      </c>
    </row>
    <row r="18" spans="1:16" ht="30.6" customHeight="1">
      <c r="A18" s="18" t="s">
        <v>25</v>
      </c>
      <c r="B18" s="18" t="s">
        <v>26</v>
      </c>
      <c r="C18" s="18" t="s">
        <v>27</v>
      </c>
      <c r="D18" s="18" t="s">
        <v>28</v>
      </c>
      <c r="E18" s="18" t="s">
        <v>29</v>
      </c>
      <c r="F18" s="23">
        <v>1</v>
      </c>
      <c r="G18" s="24">
        <v>638.80999999999995</v>
      </c>
      <c r="H18" s="25">
        <f t="shared" si="0"/>
        <v>638.80999999999995</v>
      </c>
      <c r="I18" s="25">
        <v>1.2081</v>
      </c>
      <c r="J18" s="26">
        <f t="shared" si="1"/>
        <v>771.75</v>
      </c>
      <c r="K18" s="55">
        <f t="shared" si="2"/>
        <v>771.75</v>
      </c>
    </row>
    <row r="19" spans="1:16" ht="30.6" customHeight="1">
      <c r="A19" s="18" t="s">
        <v>30</v>
      </c>
      <c r="B19" s="18" t="s">
        <v>31</v>
      </c>
      <c r="C19" s="18" t="s">
        <v>27</v>
      </c>
      <c r="D19" s="18" t="s">
        <v>32</v>
      </c>
      <c r="E19" s="18" t="s">
        <v>29</v>
      </c>
      <c r="F19" s="23">
        <v>1</v>
      </c>
      <c r="G19" s="24">
        <v>141.33000000000001</v>
      </c>
      <c r="H19" s="25">
        <f t="shared" si="0"/>
        <v>141.33000000000001</v>
      </c>
      <c r="I19" s="25">
        <v>1.2081</v>
      </c>
      <c r="J19" s="26">
        <f t="shared" si="1"/>
        <v>170.74</v>
      </c>
      <c r="K19" s="55">
        <f t="shared" si="2"/>
        <v>170.74</v>
      </c>
    </row>
    <row r="20" spans="1:16" ht="30.6" customHeight="1">
      <c r="A20" s="18" t="s">
        <v>33</v>
      </c>
      <c r="B20" s="18" t="s">
        <v>34</v>
      </c>
      <c r="C20" s="18" t="s">
        <v>27</v>
      </c>
      <c r="D20" s="18" t="s">
        <v>35</v>
      </c>
      <c r="E20" s="18" t="s">
        <v>29</v>
      </c>
      <c r="F20" s="23">
        <v>1</v>
      </c>
      <c r="G20" s="24">
        <v>2162.4299999999998</v>
      </c>
      <c r="H20" s="25">
        <f t="shared" si="0"/>
        <v>2162.4299999999998</v>
      </c>
      <c r="I20" s="25">
        <v>1.2081</v>
      </c>
      <c r="J20" s="26">
        <f t="shared" si="1"/>
        <v>2612.4299999999998</v>
      </c>
      <c r="K20" s="55">
        <f t="shared" si="2"/>
        <v>2612.4299999999998</v>
      </c>
    </row>
    <row r="21" spans="1:16" ht="30.6" customHeight="1">
      <c r="A21" s="18" t="s">
        <v>36</v>
      </c>
      <c r="B21" s="18" t="s">
        <v>37</v>
      </c>
      <c r="C21" s="18" t="s">
        <v>27</v>
      </c>
      <c r="D21" s="18" t="s">
        <v>38</v>
      </c>
      <c r="E21" s="18" t="s">
        <v>17</v>
      </c>
      <c r="F21" s="23">
        <v>6</v>
      </c>
      <c r="G21" s="24">
        <v>474.41</v>
      </c>
      <c r="H21" s="25">
        <f t="shared" si="0"/>
        <v>2846.46</v>
      </c>
      <c r="I21" s="25">
        <v>1.2081</v>
      </c>
      <c r="J21" s="26">
        <f t="shared" si="1"/>
        <v>573.13</v>
      </c>
      <c r="K21" s="55">
        <f t="shared" si="2"/>
        <v>3438.7799999999997</v>
      </c>
    </row>
    <row r="22" spans="1:16" ht="30.6" customHeight="1">
      <c r="A22" s="18" t="s">
        <v>39</v>
      </c>
      <c r="B22" s="18" t="s">
        <v>40</v>
      </c>
      <c r="C22" s="18" t="s">
        <v>11</v>
      </c>
      <c r="D22" s="18" t="s">
        <v>41</v>
      </c>
      <c r="E22" s="18" t="s">
        <v>42</v>
      </c>
      <c r="F22" s="23">
        <v>120</v>
      </c>
      <c r="G22" s="24">
        <v>116.27</v>
      </c>
      <c r="H22" s="25">
        <f t="shared" si="0"/>
        <v>13952.4</v>
      </c>
      <c r="I22" s="25">
        <v>1.2081</v>
      </c>
      <c r="J22" s="26">
        <f t="shared" si="1"/>
        <v>140.47</v>
      </c>
      <c r="K22" s="55">
        <f t="shared" si="2"/>
        <v>16856.400000000001</v>
      </c>
    </row>
    <row r="23" spans="1:16" ht="30.6" customHeight="1">
      <c r="A23" s="18" t="s">
        <v>43</v>
      </c>
      <c r="B23" s="18" t="s">
        <v>44</v>
      </c>
      <c r="C23" s="18" t="s">
        <v>27</v>
      </c>
      <c r="D23" s="18" t="s">
        <v>45</v>
      </c>
      <c r="E23" s="18" t="s">
        <v>17</v>
      </c>
      <c r="F23" s="23">
        <v>382.58</v>
      </c>
      <c r="G23" s="24">
        <v>98.73</v>
      </c>
      <c r="H23" s="25">
        <f t="shared" si="0"/>
        <v>37772.123399999997</v>
      </c>
      <c r="I23" s="25">
        <v>1.2081</v>
      </c>
      <c r="J23" s="26">
        <f t="shared" si="1"/>
        <v>119.28</v>
      </c>
      <c r="K23" s="55">
        <f t="shared" si="2"/>
        <v>45634.142399999997</v>
      </c>
    </row>
    <row r="24" spans="1:16" ht="30.6" customHeight="1">
      <c r="A24" s="7" t="s">
        <v>46</v>
      </c>
      <c r="B24" s="86" t="s">
        <v>47</v>
      </c>
      <c r="C24" s="87"/>
      <c r="D24" s="87"/>
      <c r="E24" s="87"/>
      <c r="F24" s="87"/>
      <c r="G24" s="87"/>
      <c r="H24" s="87"/>
      <c r="I24" s="87"/>
      <c r="J24" s="87"/>
      <c r="K24" s="87"/>
    </row>
    <row r="25" spans="1:16" ht="30.6" customHeight="1">
      <c r="A25" s="18" t="s">
        <v>48</v>
      </c>
      <c r="B25" s="27" t="s">
        <v>49</v>
      </c>
      <c r="C25" s="27" t="s">
        <v>27</v>
      </c>
      <c r="D25" s="27" t="s">
        <v>50</v>
      </c>
      <c r="E25" s="27" t="s">
        <v>51</v>
      </c>
      <c r="F25" s="28">
        <v>2.4</v>
      </c>
      <c r="G25" s="29">
        <v>22814.240000000002</v>
      </c>
      <c r="H25" s="30">
        <f t="shared" si="0"/>
        <v>54754.175999999999</v>
      </c>
      <c r="I25" s="30">
        <v>1.2081</v>
      </c>
      <c r="J25" s="31">
        <f t="shared" si="1"/>
        <v>27561.88</v>
      </c>
      <c r="K25" s="56">
        <f t="shared" si="2"/>
        <v>66148.512000000002</v>
      </c>
    </row>
    <row r="26" spans="1:16" ht="30.6" customHeight="1">
      <c r="A26" s="7" t="s">
        <v>52</v>
      </c>
      <c r="B26" s="86" t="s">
        <v>53</v>
      </c>
      <c r="C26" s="87"/>
      <c r="D26" s="87"/>
      <c r="E26" s="87"/>
      <c r="F26" s="87"/>
      <c r="G26" s="87"/>
      <c r="H26" s="87"/>
      <c r="I26" s="87"/>
      <c r="J26" s="87"/>
      <c r="K26" s="87"/>
    </row>
    <row r="27" spans="1:16" ht="30.6" customHeight="1">
      <c r="A27" s="18" t="s">
        <v>54</v>
      </c>
      <c r="B27" s="27" t="s">
        <v>55</v>
      </c>
      <c r="C27" s="27" t="s">
        <v>11</v>
      </c>
      <c r="D27" s="27" t="s">
        <v>56</v>
      </c>
      <c r="E27" s="27" t="s">
        <v>29</v>
      </c>
      <c r="F27" s="28">
        <v>1</v>
      </c>
      <c r="G27" s="29">
        <v>9474.5400000000009</v>
      </c>
      <c r="H27" s="30">
        <f t="shared" si="0"/>
        <v>9474.5400000000009</v>
      </c>
      <c r="I27" s="30">
        <v>1.2081</v>
      </c>
      <c r="J27" s="31">
        <f t="shared" si="1"/>
        <v>11446.19</v>
      </c>
      <c r="K27" s="56">
        <f t="shared" si="2"/>
        <v>11446.19</v>
      </c>
    </row>
    <row r="28" spans="1:16" ht="30.6" customHeight="1">
      <c r="A28" s="7" t="s">
        <v>57</v>
      </c>
      <c r="B28" s="86" t="s">
        <v>58</v>
      </c>
      <c r="C28" s="87"/>
      <c r="D28" s="87"/>
      <c r="E28" s="87"/>
      <c r="F28" s="87"/>
      <c r="G28" s="87"/>
      <c r="H28" s="87"/>
      <c r="I28" s="87"/>
      <c r="J28" s="87"/>
      <c r="K28" s="87"/>
    </row>
    <row r="29" spans="1:16" ht="117" customHeight="1">
      <c r="A29" s="18" t="s">
        <v>59</v>
      </c>
      <c r="B29" s="27" t="s">
        <v>60</v>
      </c>
      <c r="C29" s="27" t="s">
        <v>11</v>
      </c>
      <c r="D29" s="27" t="s">
        <v>61</v>
      </c>
      <c r="E29" s="27" t="s">
        <v>62</v>
      </c>
      <c r="F29" s="28">
        <v>668.16</v>
      </c>
      <c r="G29" s="29">
        <v>33.130000000000003</v>
      </c>
      <c r="H29" s="30">
        <f t="shared" si="0"/>
        <v>22136.140800000001</v>
      </c>
      <c r="I29" s="30">
        <v>1.2081</v>
      </c>
      <c r="J29" s="31">
        <f t="shared" si="1"/>
        <v>40.020000000000003</v>
      </c>
      <c r="K29" s="56">
        <f t="shared" si="2"/>
        <v>26739.763200000001</v>
      </c>
    </row>
    <row r="30" spans="1:16" ht="33" customHeight="1">
      <c r="A30" s="83"/>
      <c r="B30" s="83"/>
      <c r="C30" s="83"/>
      <c r="D30" s="83"/>
      <c r="E30" s="83"/>
      <c r="F30" s="83"/>
      <c r="G30" s="84" t="s">
        <v>1261</v>
      </c>
      <c r="H30" s="84"/>
      <c r="I30" s="84"/>
      <c r="J30" s="84"/>
      <c r="K30" s="17">
        <f>SUM(K14:K29)</f>
        <v>239680.74759999994</v>
      </c>
      <c r="L30" s="14"/>
      <c r="M30" s="14"/>
      <c r="N30" s="14"/>
      <c r="O30" s="14"/>
      <c r="P30" s="14"/>
    </row>
    <row r="31" spans="1:16" ht="30.6" customHeight="1">
      <c r="A31" s="7">
        <v>2</v>
      </c>
      <c r="B31" s="86" t="s">
        <v>63</v>
      </c>
      <c r="C31" s="87"/>
      <c r="D31" s="87"/>
      <c r="E31" s="87"/>
      <c r="F31" s="87"/>
      <c r="G31" s="87"/>
      <c r="H31" s="87"/>
      <c r="I31" s="87"/>
      <c r="J31" s="87"/>
      <c r="K31" s="87"/>
    </row>
    <row r="32" spans="1:16" ht="30.6" customHeight="1">
      <c r="A32" s="27" t="s">
        <v>64</v>
      </c>
      <c r="B32" s="27" t="s">
        <v>65</v>
      </c>
      <c r="C32" s="27" t="s">
        <v>27</v>
      </c>
      <c r="D32" s="27" t="s">
        <v>66</v>
      </c>
      <c r="E32" s="27" t="s">
        <v>67</v>
      </c>
      <c r="F32" s="28">
        <v>135.65</v>
      </c>
      <c r="G32" s="29">
        <v>77.86</v>
      </c>
      <c r="H32" s="30">
        <f t="shared" si="0"/>
        <v>10561.709000000001</v>
      </c>
      <c r="I32" s="30">
        <v>1.2081</v>
      </c>
      <c r="J32" s="31">
        <f t="shared" si="1"/>
        <v>94.06</v>
      </c>
      <c r="K32" s="56">
        <f t="shared" si="2"/>
        <v>12759.239000000001</v>
      </c>
    </row>
    <row r="33" spans="1:16" ht="30.6" customHeight="1">
      <c r="A33" s="27" t="s">
        <v>68</v>
      </c>
      <c r="B33" s="27" t="s">
        <v>69</v>
      </c>
      <c r="C33" s="27" t="s">
        <v>27</v>
      </c>
      <c r="D33" s="27" t="s">
        <v>70</v>
      </c>
      <c r="E33" s="27" t="s">
        <v>42</v>
      </c>
      <c r="F33" s="28">
        <v>190.69</v>
      </c>
      <c r="G33" s="29">
        <v>15.47</v>
      </c>
      <c r="H33" s="30">
        <f t="shared" si="0"/>
        <v>2949.9743000000003</v>
      </c>
      <c r="I33" s="30">
        <v>1.2081</v>
      </c>
      <c r="J33" s="31">
        <f t="shared" si="1"/>
        <v>18.690000000000001</v>
      </c>
      <c r="K33" s="56">
        <f t="shared" si="2"/>
        <v>3563.9961000000003</v>
      </c>
    </row>
    <row r="34" spans="1:16" ht="41.4" customHeight="1">
      <c r="A34" s="27" t="s">
        <v>71</v>
      </c>
      <c r="B34" s="27" t="s">
        <v>72</v>
      </c>
      <c r="C34" s="27" t="s">
        <v>27</v>
      </c>
      <c r="D34" s="27" t="s">
        <v>73</v>
      </c>
      <c r="E34" s="27" t="s">
        <v>42</v>
      </c>
      <c r="F34" s="28">
        <v>47.67</v>
      </c>
      <c r="G34" s="29">
        <v>121.6</v>
      </c>
      <c r="H34" s="30">
        <f t="shared" si="0"/>
        <v>5796.6719999999996</v>
      </c>
      <c r="I34" s="30">
        <v>1.2081</v>
      </c>
      <c r="J34" s="31">
        <f t="shared" si="1"/>
        <v>146.9</v>
      </c>
      <c r="K34" s="56">
        <f t="shared" si="2"/>
        <v>7002.7230000000009</v>
      </c>
    </row>
    <row r="35" spans="1:16" ht="39" customHeight="1">
      <c r="A35" s="27" t="s">
        <v>74</v>
      </c>
      <c r="B35" s="27" t="s">
        <v>75</v>
      </c>
      <c r="C35" s="27" t="s">
        <v>27</v>
      </c>
      <c r="D35" s="27" t="s">
        <v>76</v>
      </c>
      <c r="E35" s="27" t="s">
        <v>42</v>
      </c>
      <c r="F35" s="28">
        <v>63.85</v>
      </c>
      <c r="G35" s="29">
        <v>168.79</v>
      </c>
      <c r="H35" s="30">
        <f t="shared" si="0"/>
        <v>10777.2415</v>
      </c>
      <c r="I35" s="30">
        <v>1.2081</v>
      </c>
      <c r="J35" s="31">
        <f t="shared" si="1"/>
        <v>203.92</v>
      </c>
      <c r="K35" s="56">
        <f t="shared" si="2"/>
        <v>13020.291999999999</v>
      </c>
    </row>
    <row r="36" spans="1:16" ht="45" customHeight="1">
      <c r="A36" s="27" t="s">
        <v>77</v>
      </c>
      <c r="B36" s="27" t="s">
        <v>78</v>
      </c>
      <c r="C36" s="27" t="s">
        <v>27</v>
      </c>
      <c r="D36" s="27" t="s">
        <v>79</v>
      </c>
      <c r="E36" s="27" t="s">
        <v>17</v>
      </c>
      <c r="F36" s="28">
        <v>465.2</v>
      </c>
      <c r="G36" s="29">
        <v>92.74</v>
      </c>
      <c r="H36" s="30">
        <f t="shared" si="0"/>
        <v>43142.647999999994</v>
      </c>
      <c r="I36" s="30">
        <v>1.2081</v>
      </c>
      <c r="J36" s="31">
        <f t="shared" si="1"/>
        <v>112.04</v>
      </c>
      <c r="K36" s="56">
        <f t="shared" si="2"/>
        <v>52121.008000000002</v>
      </c>
    </row>
    <row r="37" spans="1:16" ht="30.6" customHeight="1">
      <c r="A37" s="27" t="s">
        <v>80</v>
      </c>
      <c r="B37" s="27" t="s">
        <v>81</v>
      </c>
      <c r="C37" s="27" t="s">
        <v>27</v>
      </c>
      <c r="D37" s="27" t="s">
        <v>82</v>
      </c>
      <c r="E37" s="27" t="s">
        <v>83</v>
      </c>
      <c r="F37" s="28">
        <v>536</v>
      </c>
      <c r="G37" s="29">
        <v>22.34</v>
      </c>
      <c r="H37" s="30">
        <f t="shared" si="0"/>
        <v>11974.24</v>
      </c>
      <c r="I37" s="30">
        <v>1.2081</v>
      </c>
      <c r="J37" s="31">
        <f t="shared" si="1"/>
        <v>26.99</v>
      </c>
      <c r="K37" s="56">
        <f t="shared" si="2"/>
        <v>14466.64</v>
      </c>
    </row>
    <row r="38" spans="1:16" ht="30.6" customHeight="1">
      <c r="A38" s="27" t="s">
        <v>84</v>
      </c>
      <c r="B38" s="27" t="s">
        <v>85</v>
      </c>
      <c r="C38" s="27" t="s">
        <v>27</v>
      </c>
      <c r="D38" s="27" t="s">
        <v>86</v>
      </c>
      <c r="E38" s="27" t="s">
        <v>83</v>
      </c>
      <c r="F38" s="28">
        <v>41.3</v>
      </c>
      <c r="G38" s="29">
        <v>19.27</v>
      </c>
      <c r="H38" s="30">
        <f t="shared" si="0"/>
        <v>795.85099999999989</v>
      </c>
      <c r="I38" s="30">
        <v>1.2081</v>
      </c>
      <c r="J38" s="31">
        <f t="shared" si="1"/>
        <v>23.28</v>
      </c>
      <c r="K38" s="56">
        <f t="shared" si="2"/>
        <v>961.46399999999994</v>
      </c>
    </row>
    <row r="39" spans="1:16" ht="30.6" customHeight="1">
      <c r="A39" s="27" t="s">
        <v>87</v>
      </c>
      <c r="B39" s="27" t="s">
        <v>88</v>
      </c>
      <c r="C39" s="27" t="s">
        <v>27</v>
      </c>
      <c r="D39" s="27" t="s">
        <v>89</v>
      </c>
      <c r="E39" s="27" t="s">
        <v>83</v>
      </c>
      <c r="F39" s="28">
        <v>395.2</v>
      </c>
      <c r="G39" s="29">
        <v>16.73</v>
      </c>
      <c r="H39" s="30">
        <f t="shared" si="0"/>
        <v>6611.6959999999999</v>
      </c>
      <c r="I39" s="30">
        <v>1.2081</v>
      </c>
      <c r="J39" s="31">
        <f t="shared" si="1"/>
        <v>20.21</v>
      </c>
      <c r="K39" s="56">
        <f t="shared" si="2"/>
        <v>7986.9920000000002</v>
      </c>
    </row>
    <row r="40" spans="1:16" ht="30.6" customHeight="1">
      <c r="A40" s="27" t="s">
        <v>90</v>
      </c>
      <c r="B40" s="27" t="s">
        <v>91</v>
      </c>
      <c r="C40" s="27" t="s">
        <v>27</v>
      </c>
      <c r="D40" s="27" t="s">
        <v>92</v>
      </c>
      <c r="E40" s="27" t="s">
        <v>83</v>
      </c>
      <c r="F40" s="28">
        <v>2221</v>
      </c>
      <c r="G40" s="29">
        <v>14.31</v>
      </c>
      <c r="H40" s="30">
        <f t="shared" si="0"/>
        <v>31782.510000000002</v>
      </c>
      <c r="I40" s="30">
        <v>1.2081</v>
      </c>
      <c r="J40" s="31">
        <f t="shared" si="1"/>
        <v>17.29</v>
      </c>
      <c r="K40" s="56">
        <f t="shared" si="2"/>
        <v>38401.089999999997</v>
      </c>
    </row>
    <row r="41" spans="1:16" ht="30.6" customHeight="1">
      <c r="A41" s="27" t="s">
        <v>93</v>
      </c>
      <c r="B41" s="27" t="s">
        <v>94</v>
      </c>
      <c r="C41" s="27" t="s">
        <v>27</v>
      </c>
      <c r="D41" s="27" t="s">
        <v>95</v>
      </c>
      <c r="E41" s="27" t="s">
        <v>83</v>
      </c>
      <c r="F41" s="28">
        <v>425.3</v>
      </c>
      <c r="G41" s="29">
        <v>10.59</v>
      </c>
      <c r="H41" s="30">
        <f t="shared" si="0"/>
        <v>4503.9269999999997</v>
      </c>
      <c r="I41" s="30">
        <v>1.2081</v>
      </c>
      <c r="J41" s="31">
        <f t="shared" si="1"/>
        <v>12.79</v>
      </c>
      <c r="K41" s="56">
        <f t="shared" si="2"/>
        <v>5439.5869999999995</v>
      </c>
    </row>
    <row r="42" spans="1:16" ht="30.6" customHeight="1">
      <c r="A42" s="27" t="s">
        <v>96</v>
      </c>
      <c r="B42" s="27" t="s">
        <v>97</v>
      </c>
      <c r="C42" s="27" t="s">
        <v>27</v>
      </c>
      <c r="D42" s="27" t="s">
        <v>98</v>
      </c>
      <c r="E42" s="27" t="s">
        <v>83</v>
      </c>
      <c r="F42" s="28">
        <v>531.5</v>
      </c>
      <c r="G42" s="29">
        <v>9.75</v>
      </c>
      <c r="H42" s="30">
        <f t="shared" si="0"/>
        <v>5182.125</v>
      </c>
      <c r="I42" s="30">
        <v>1.2081</v>
      </c>
      <c r="J42" s="31">
        <f t="shared" si="1"/>
        <v>11.78</v>
      </c>
      <c r="K42" s="56">
        <f t="shared" si="2"/>
        <v>6261.07</v>
      </c>
    </row>
    <row r="43" spans="1:16" ht="42.6" customHeight="1">
      <c r="A43" s="27" t="s">
        <v>99</v>
      </c>
      <c r="B43" s="27" t="s">
        <v>100</v>
      </c>
      <c r="C43" s="27" t="s">
        <v>27</v>
      </c>
      <c r="D43" s="27" t="s">
        <v>101</v>
      </c>
      <c r="E43" s="27" t="s">
        <v>42</v>
      </c>
      <c r="F43" s="28">
        <v>76.2</v>
      </c>
      <c r="G43" s="29">
        <v>648.79999999999995</v>
      </c>
      <c r="H43" s="30">
        <f t="shared" si="0"/>
        <v>49438.559999999998</v>
      </c>
      <c r="I43" s="30">
        <v>1.2081</v>
      </c>
      <c r="J43" s="31">
        <f t="shared" si="1"/>
        <v>783.82</v>
      </c>
      <c r="K43" s="56">
        <f t="shared" si="2"/>
        <v>59727.084000000003</v>
      </c>
    </row>
    <row r="44" spans="1:16" ht="30.6" customHeight="1">
      <c r="A44" s="27" t="s">
        <v>102</v>
      </c>
      <c r="B44" s="27" t="s">
        <v>103</v>
      </c>
      <c r="C44" s="27" t="s">
        <v>27</v>
      </c>
      <c r="D44" s="27" t="s">
        <v>104</v>
      </c>
      <c r="E44" s="27" t="s">
        <v>42</v>
      </c>
      <c r="F44" s="28">
        <v>347.81</v>
      </c>
      <c r="G44" s="29">
        <v>1.55</v>
      </c>
      <c r="H44" s="30">
        <f t="shared" si="0"/>
        <v>539.10550000000001</v>
      </c>
      <c r="I44" s="30">
        <v>1.2081</v>
      </c>
      <c r="J44" s="31">
        <f t="shared" si="1"/>
        <v>1.87</v>
      </c>
      <c r="K44" s="56">
        <f t="shared" si="2"/>
        <v>650.40470000000005</v>
      </c>
    </row>
    <row r="45" spans="1:16" ht="30.6" customHeight="1">
      <c r="A45" s="27" t="s">
        <v>105</v>
      </c>
      <c r="B45" s="27" t="s">
        <v>106</v>
      </c>
      <c r="C45" s="27" t="s">
        <v>27</v>
      </c>
      <c r="D45" s="27" t="s">
        <v>107</v>
      </c>
      <c r="E45" s="27" t="s">
        <v>42</v>
      </c>
      <c r="F45" s="28">
        <v>284.54000000000002</v>
      </c>
      <c r="G45" s="29">
        <v>35.229999999999997</v>
      </c>
      <c r="H45" s="30">
        <f t="shared" si="0"/>
        <v>10024.3442</v>
      </c>
      <c r="I45" s="30">
        <v>1.2081</v>
      </c>
      <c r="J45" s="31">
        <f t="shared" si="1"/>
        <v>42.56</v>
      </c>
      <c r="K45" s="56">
        <f t="shared" si="2"/>
        <v>12110.022400000002</v>
      </c>
    </row>
    <row r="46" spans="1:16" ht="30.6" customHeight="1">
      <c r="A46" s="27" t="s">
        <v>108</v>
      </c>
      <c r="B46" s="27" t="s">
        <v>109</v>
      </c>
      <c r="C46" s="27" t="s">
        <v>27</v>
      </c>
      <c r="D46" s="27" t="s">
        <v>110</v>
      </c>
      <c r="E46" s="27" t="s">
        <v>17</v>
      </c>
      <c r="F46" s="28">
        <v>463.02</v>
      </c>
      <c r="G46" s="29">
        <v>47.94</v>
      </c>
      <c r="H46" s="30">
        <f t="shared" si="0"/>
        <v>22197.178799999998</v>
      </c>
      <c r="I46" s="30">
        <v>1.2081</v>
      </c>
      <c r="J46" s="31">
        <f t="shared" si="1"/>
        <v>57.92</v>
      </c>
      <c r="K46" s="56">
        <f t="shared" si="2"/>
        <v>26818.118399999999</v>
      </c>
    </row>
    <row r="47" spans="1:16" ht="30.6" customHeight="1">
      <c r="A47" s="27" t="s">
        <v>111</v>
      </c>
      <c r="B47" s="27" t="s">
        <v>112</v>
      </c>
      <c r="C47" s="27" t="s">
        <v>11</v>
      </c>
      <c r="D47" s="27" t="s">
        <v>113</v>
      </c>
      <c r="E47" s="27" t="s">
        <v>42</v>
      </c>
      <c r="F47" s="28">
        <v>76.2</v>
      </c>
      <c r="G47" s="29">
        <v>103.31</v>
      </c>
      <c r="H47" s="30">
        <f t="shared" si="0"/>
        <v>7872.2220000000007</v>
      </c>
      <c r="I47" s="30">
        <v>1.2081</v>
      </c>
      <c r="J47" s="31">
        <f t="shared" si="1"/>
        <v>124.81</v>
      </c>
      <c r="K47" s="56">
        <f t="shared" si="2"/>
        <v>9510.5220000000008</v>
      </c>
    </row>
    <row r="48" spans="1:16">
      <c r="A48" s="83"/>
      <c r="B48" s="83"/>
      <c r="C48" s="83"/>
      <c r="D48" s="83"/>
      <c r="E48" s="83"/>
      <c r="F48" s="83"/>
      <c r="G48" s="84" t="s">
        <v>1260</v>
      </c>
      <c r="H48" s="84"/>
      <c r="I48" s="84"/>
      <c r="J48" s="84"/>
      <c r="K48" s="17">
        <f>SUM(K32:K47)</f>
        <v>270800.25260000007</v>
      </c>
      <c r="L48" s="14"/>
      <c r="M48" s="14"/>
      <c r="N48" s="14"/>
      <c r="O48" s="14"/>
      <c r="P48" s="14"/>
    </row>
    <row r="49" spans="1:11" ht="30.6" customHeight="1">
      <c r="A49" s="7">
        <v>3</v>
      </c>
      <c r="B49" s="86" t="s">
        <v>114</v>
      </c>
      <c r="C49" s="87"/>
      <c r="D49" s="87"/>
      <c r="E49" s="87"/>
      <c r="F49" s="87"/>
      <c r="G49" s="87"/>
      <c r="H49" s="87"/>
      <c r="I49" s="87"/>
      <c r="J49" s="87"/>
      <c r="K49" s="87"/>
    </row>
    <row r="50" spans="1:11" ht="30.6" customHeight="1">
      <c r="A50" s="7" t="s">
        <v>115</v>
      </c>
      <c r="B50" s="86" t="s">
        <v>116</v>
      </c>
      <c r="C50" s="87"/>
      <c r="D50" s="87"/>
      <c r="E50" s="87"/>
      <c r="F50" s="87"/>
      <c r="G50" s="87"/>
      <c r="H50" s="87"/>
      <c r="I50" s="87"/>
      <c r="J50" s="87"/>
      <c r="K50" s="87"/>
    </row>
    <row r="51" spans="1:11" ht="41.4" customHeight="1">
      <c r="A51" s="27" t="s">
        <v>117</v>
      </c>
      <c r="B51" s="27" t="s">
        <v>118</v>
      </c>
      <c r="C51" s="27" t="s">
        <v>27</v>
      </c>
      <c r="D51" s="27" t="s">
        <v>119</v>
      </c>
      <c r="E51" s="27" t="s">
        <v>17</v>
      </c>
      <c r="F51" s="28">
        <v>263.8</v>
      </c>
      <c r="G51" s="29">
        <v>82.3</v>
      </c>
      <c r="H51" s="30">
        <f t="shared" si="0"/>
        <v>21710.74</v>
      </c>
      <c r="I51" s="30">
        <v>1.2081</v>
      </c>
      <c r="J51" s="31">
        <f t="shared" si="1"/>
        <v>99.43</v>
      </c>
      <c r="K51" s="56">
        <f t="shared" si="2"/>
        <v>26229.634000000002</v>
      </c>
    </row>
    <row r="52" spans="1:11" ht="40.200000000000003" customHeight="1">
      <c r="A52" s="27" t="s">
        <v>120</v>
      </c>
      <c r="B52" s="27" t="s">
        <v>121</v>
      </c>
      <c r="C52" s="27" t="s">
        <v>27</v>
      </c>
      <c r="D52" s="27" t="s">
        <v>122</v>
      </c>
      <c r="E52" s="27" t="s">
        <v>83</v>
      </c>
      <c r="F52" s="28">
        <v>621.1</v>
      </c>
      <c r="G52" s="29">
        <v>10.37</v>
      </c>
      <c r="H52" s="30">
        <f t="shared" si="0"/>
        <v>6440.8069999999998</v>
      </c>
      <c r="I52" s="30">
        <v>1.2081</v>
      </c>
      <c r="J52" s="31">
        <f t="shared" si="1"/>
        <v>12.53</v>
      </c>
      <c r="K52" s="56">
        <f t="shared" si="2"/>
        <v>7782.3829999999998</v>
      </c>
    </row>
    <row r="53" spans="1:11" ht="36" customHeight="1">
      <c r="A53" s="27" t="s">
        <v>123</v>
      </c>
      <c r="B53" s="27" t="s">
        <v>124</v>
      </c>
      <c r="C53" s="27" t="s">
        <v>27</v>
      </c>
      <c r="D53" s="27" t="s">
        <v>125</v>
      </c>
      <c r="E53" s="27" t="s">
        <v>83</v>
      </c>
      <c r="F53" s="28">
        <v>165.1</v>
      </c>
      <c r="G53" s="29">
        <v>8.56</v>
      </c>
      <c r="H53" s="30">
        <f t="shared" si="0"/>
        <v>1413.2560000000001</v>
      </c>
      <c r="I53" s="30">
        <v>1.2081</v>
      </c>
      <c r="J53" s="31">
        <f t="shared" si="1"/>
        <v>10.34</v>
      </c>
      <c r="K53" s="56">
        <f t="shared" si="2"/>
        <v>1707.134</v>
      </c>
    </row>
    <row r="54" spans="1:11" ht="39.6" customHeight="1">
      <c r="A54" s="27" t="s">
        <v>126</v>
      </c>
      <c r="B54" s="27" t="s">
        <v>127</v>
      </c>
      <c r="C54" s="27" t="s">
        <v>27</v>
      </c>
      <c r="D54" s="27" t="s">
        <v>128</v>
      </c>
      <c r="E54" s="27" t="s">
        <v>83</v>
      </c>
      <c r="F54" s="28">
        <v>176</v>
      </c>
      <c r="G54" s="29">
        <v>8.17</v>
      </c>
      <c r="H54" s="30">
        <f t="shared" si="0"/>
        <v>1437.92</v>
      </c>
      <c r="I54" s="30">
        <v>1.2081</v>
      </c>
      <c r="J54" s="31">
        <f t="shared" si="1"/>
        <v>9.8699999999999992</v>
      </c>
      <c r="K54" s="56">
        <f t="shared" si="2"/>
        <v>1737.12</v>
      </c>
    </row>
    <row r="55" spans="1:11" ht="44.4" customHeight="1">
      <c r="A55" s="27" t="s">
        <v>129</v>
      </c>
      <c r="B55" s="27" t="s">
        <v>130</v>
      </c>
      <c r="C55" s="27" t="s">
        <v>27</v>
      </c>
      <c r="D55" s="27" t="s">
        <v>131</v>
      </c>
      <c r="E55" s="27" t="s">
        <v>83</v>
      </c>
      <c r="F55" s="28">
        <v>391.4</v>
      </c>
      <c r="G55" s="29">
        <v>14.59</v>
      </c>
      <c r="H55" s="30">
        <f t="shared" si="0"/>
        <v>5710.5259999999998</v>
      </c>
      <c r="I55" s="30">
        <v>1.2081</v>
      </c>
      <c r="J55" s="31">
        <f t="shared" si="1"/>
        <v>17.63</v>
      </c>
      <c r="K55" s="56">
        <f t="shared" si="2"/>
        <v>6900.3819999999996</v>
      </c>
    </row>
    <row r="56" spans="1:11" ht="30.6" customHeight="1">
      <c r="A56" s="27" t="s">
        <v>132</v>
      </c>
      <c r="B56" s="27" t="s">
        <v>133</v>
      </c>
      <c r="C56" s="27" t="s">
        <v>11</v>
      </c>
      <c r="D56" s="27" t="s">
        <v>134</v>
      </c>
      <c r="E56" s="27" t="s">
        <v>42</v>
      </c>
      <c r="F56" s="28">
        <v>17.399999999999999</v>
      </c>
      <c r="G56" s="29">
        <v>614.55999999999995</v>
      </c>
      <c r="H56" s="30">
        <f t="shared" si="0"/>
        <v>10693.343999999997</v>
      </c>
      <c r="I56" s="30">
        <v>1.2081</v>
      </c>
      <c r="J56" s="31">
        <f t="shared" si="1"/>
        <v>742.45</v>
      </c>
      <c r="K56" s="56">
        <f t="shared" si="2"/>
        <v>12918.63</v>
      </c>
    </row>
    <row r="57" spans="1:11" ht="30.6" customHeight="1">
      <c r="A57" s="27" t="s">
        <v>135</v>
      </c>
      <c r="B57" s="27" t="s">
        <v>112</v>
      </c>
      <c r="C57" s="27" t="s">
        <v>11</v>
      </c>
      <c r="D57" s="27" t="s">
        <v>113</v>
      </c>
      <c r="E57" s="27" t="s">
        <v>42</v>
      </c>
      <c r="F57" s="28">
        <v>17.399999999999999</v>
      </c>
      <c r="G57" s="29">
        <v>103.31</v>
      </c>
      <c r="H57" s="30">
        <f t="shared" si="0"/>
        <v>1797.5939999999998</v>
      </c>
      <c r="I57" s="30">
        <v>1.2081</v>
      </c>
      <c r="J57" s="31">
        <f t="shared" si="1"/>
        <v>124.81</v>
      </c>
      <c r="K57" s="56">
        <f t="shared" si="2"/>
        <v>2171.694</v>
      </c>
    </row>
    <row r="58" spans="1:11" ht="30.6" customHeight="1">
      <c r="A58" s="7" t="s">
        <v>136</v>
      </c>
      <c r="B58" s="86" t="s">
        <v>137</v>
      </c>
      <c r="C58" s="87"/>
      <c r="D58" s="87"/>
      <c r="E58" s="87"/>
      <c r="F58" s="87"/>
      <c r="G58" s="87"/>
      <c r="H58" s="87"/>
      <c r="I58" s="87"/>
      <c r="J58" s="87"/>
      <c r="K58" s="87"/>
    </row>
    <row r="59" spans="1:11" ht="30.6" customHeight="1">
      <c r="A59" s="18" t="s">
        <v>138</v>
      </c>
      <c r="B59" s="19" t="s">
        <v>139</v>
      </c>
      <c r="C59" s="18" t="s">
        <v>27</v>
      </c>
      <c r="D59" s="18" t="s">
        <v>140</v>
      </c>
      <c r="E59" s="20" t="s">
        <v>17</v>
      </c>
      <c r="F59" s="21">
        <v>325.10000000000002</v>
      </c>
      <c r="G59" s="22">
        <v>199.65</v>
      </c>
      <c r="H59">
        <f t="shared" si="0"/>
        <v>64906.215000000004</v>
      </c>
      <c r="I59">
        <v>1.2081</v>
      </c>
      <c r="J59" s="16">
        <f t="shared" si="1"/>
        <v>241.2</v>
      </c>
      <c r="K59" s="57">
        <f t="shared" si="2"/>
        <v>78414.12</v>
      </c>
    </row>
    <row r="60" spans="1:11" ht="30.6" customHeight="1">
      <c r="A60" s="18" t="s">
        <v>141</v>
      </c>
      <c r="B60" s="19" t="s">
        <v>142</v>
      </c>
      <c r="C60" s="18" t="s">
        <v>27</v>
      </c>
      <c r="D60" s="18" t="s">
        <v>143</v>
      </c>
      <c r="E60" s="20" t="s">
        <v>83</v>
      </c>
      <c r="F60" s="21">
        <v>18.7</v>
      </c>
      <c r="G60" s="22">
        <v>13.11</v>
      </c>
      <c r="H60">
        <f t="shared" si="0"/>
        <v>245.15699999999998</v>
      </c>
      <c r="I60">
        <v>1.2081</v>
      </c>
      <c r="J60" s="16">
        <f t="shared" si="1"/>
        <v>15.84</v>
      </c>
      <c r="K60" s="57">
        <f t="shared" si="2"/>
        <v>296.20799999999997</v>
      </c>
    </row>
    <row r="61" spans="1:11" ht="30.6" customHeight="1">
      <c r="A61" s="18" t="s">
        <v>144</v>
      </c>
      <c r="B61" s="19" t="s">
        <v>145</v>
      </c>
      <c r="C61" s="18" t="s">
        <v>27</v>
      </c>
      <c r="D61" s="18" t="s">
        <v>146</v>
      </c>
      <c r="E61" s="20" t="s">
        <v>83</v>
      </c>
      <c r="F61" s="21">
        <v>518.70000000000005</v>
      </c>
      <c r="G61" s="22">
        <v>11.87</v>
      </c>
      <c r="H61">
        <f t="shared" si="0"/>
        <v>6156.9690000000001</v>
      </c>
      <c r="I61">
        <v>1.2081</v>
      </c>
      <c r="J61" s="16">
        <f t="shared" si="1"/>
        <v>14.34</v>
      </c>
      <c r="K61" s="57">
        <f t="shared" si="2"/>
        <v>7438.1580000000004</v>
      </c>
    </row>
    <row r="62" spans="1:11" ht="30.6" customHeight="1">
      <c r="A62" s="18" t="s">
        <v>147</v>
      </c>
      <c r="B62" s="19" t="s">
        <v>121</v>
      </c>
      <c r="C62" s="18" t="s">
        <v>27</v>
      </c>
      <c r="D62" s="18" t="s">
        <v>122</v>
      </c>
      <c r="E62" s="20" t="s">
        <v>83</v>
      </c>
      <c r="F62" s="21">
        <v>668.5</v>
      </c>
      <c r="G62" s="22">
        <v>10.37</v>
      </c>
      <c r="H62">
        <f t="shared" si="0"/>
        <v>6932.3449999999993</v>
      </c>
      <c r="I62">
        <v>1.2081</v>
      </c>
      <c r="J62" s="16">
        <f t="shared" si="1"/>
        <v>12.53</v>
      </c>
      <c r="K62" s="57">
        <f t="shared" si="2"/>
        <v>8376.3050000000003</v>
      </c>
    </row>
    <row r="63" spans="1:11" ht="30.6" customHeight="1">
      <c r="A63" s="18" t="s">
        <v>148</v>
      </c>
      <c r="B63" s="19" t="s">
        <v>124</v>
      </c>
      <c r="C63" s="18" t="s">
        <v>27</v>
      </c>
      <c r="D63" s="18" t="s">
        <v>125</v>
      </c>
      <c r="E63" s="20" t="s">
        <v>83</v>
      </c>
      <c r="F63" s="21">
        <v>766</v>
      </c>
      <c r="G63" s="22">
        <v>8.56</v>
      </c>
      <c r="H63">
        <f t="shared" si="0"/>
        <v>6556.96</v>
      </c>
      <c r="I63">
        <v>1.2081</v>
      </c>
      <c r="J63" s="16">
        <f t="shared" si="1"/>
        <v>10.34</v>
      </c>
      <c r="K63" s="57">
        <f t="shared" si="2"/>
        <v>7920.44</v>
      </c>
    </row>
    <row r="64" spans="1:11" ht="30.6" customHeight="1">
      <c r="A64" s="18" t="s">
        <v>149</v>
      </c>
      <c r="B64" s="19" t="s">
        <v>127</v>
      </c>
      <c r="C64" s="18" t="s">
        <v>27</v>
      </c>
      <c r="D64" s="18" t="s">
        <v>128</v>
      </c>
      <c r="E64" s="20" t="s">
        <v>83</v>
      </c>
      <c r="F64" s="21">
        <v>501.2</v>
      </c>
      <c r="G64" s="22">
        <v>8.17</v>
      </c>
      <c r="H64">
        <f t="shared" si="0"/>
        <v>4094.8040000000001</v>
      </c>
      <c r="I64">
        <v>1.2081</v>
      </c>
      <c r="J64" s="16">
        <f t="shared" si="1"/>
        <v>9.8699999999999992</v>
      </c>
      <c r="K64" s="57">
        <f t="shared" si="2"/>
        <v>4946.8439999999991</v>
      </c>
    </row>
    <row r="65" spans="1:11" ht="30.6" customHeight="1">
      <c r="A65" s="18" t="s">
        <v>150</v>
      </c>
      <c r="B65" s="19" t="s">
        <v>151</v>
      </c>
      <c r="C65" s="18" t="s">
        <v>27</v>
      </c>
      <c r="D65" s="18" t="s">
        <v>152</v>
      </c>
      <c r="E65" s="20" t="s">
        <v>83</v>
      </c>
      <c r="F65" s="21">
        <v>93.4</v>
      </c>
      <c r="G65" s="22">
        <v>9.19</v>
      </c>
      <c r="H65">
        <f t="shared" si="0"/>
        <v>858.346</v>
      </c>
      <c r="I65">
        <v>1.2081</v>
      </c>
      <c r="J65" s="16">
        <f t="shared" si="1"/>
        <v>11.1</v>
      </c>
      <c r="K65" s="57">
        <f t="shared" si="2"/>
        <v>1036.74</v>
      </c>
    </row>
    <row r="66" spans="1:11" ht="30.6" customHeight="1">
      <c r="A66" s="18" t="s">
        <v>153</v>
      </c>
      <c r="B66" s="19" t="s">
        <v>130</v>
      </c>
      <c r="C66" s="18" t="s">
        <v>27</v>
      </c>
      <c r="D66" s="18" t="s">
        <v>131</v>
      </c>
      <c r="E66" s="20" t="s">
        <v>83</v>
      </c>
      <c r="F66" s="21">
        <v>519.20000000000005</v>
      </c>
      <c r="G66" s="22">
        <v>14.59</v>
      </c>
      <c r="H66">
        <f t="shared" si="0"/>
        <v>7575.1280000000006</v>
      </c>
      <c r="I66">
        <v>1.2081</v>
      </c>
      <c r="J66" s="16">
        <f t="shared" si="1"/>
        <v>17.63</v>
      </c>
      <c r="K66" s="57">
        <f t="shared" si="2"/>
        <v>9153.496000000001</v>
      </c>
    </row>
    <row r="67" spans="1:11" ht="30.6" customHeight="1">
      <c r="A67" s="18" t="s">
        <v>154</v>
      </c>
      <c r="B67" s="19" t="s">
        <v>155</v>
      </c>
      <c r="C67" s="18" t="s">
        <v>11</v>
      </c>
      <c r="D67" s="18" t="s">
        <v>156</v>
      </c>
      <c r="E67" s="20" t="s">
        <v>42</v>
      </c>
      <c r="F67" s="21">
        <v>36.9</v>
      </c>
      <c r="G67" s="22">
        <v>613.99</v>
      </c>
      <c r="H67">
        <f t="shared" si="0"/>
        <v>22656.231</v>
      </c>
      <c r="I67">
        <v>1.2081</v>
      </c>
      <c r="J67" s="16">
        <f t="shared" si="1"/>
        <v>741.76</v>
      </c>
      <c r="K67" s="57">
        <f t="shared" si="2"/>
        <v>27370.944</v>
      </c>
    </row>
    <row r="68" spans="1:11" ht="30.6" customHeight="1">
      <c r="A68" s="18" t="s">
        <v>157</v>
      </c>
      <c r="B68" s="19" t="s">
        <v>112</v>
      </c>
      <c r="C68" s="18" t="s">
        <v>11</v>
      </c>
      <c r="D68" s="18" t="s">
        <v>113</v>
      </c>
      <c r="E68" s="20" t="s">
        <v>42</v>
      </c>
      <c r="F68" s="21">
        <v>36.9</v>
      </c>
      <c r="G68" s="22">
        <v>103.31</v>
      </c>
      <c r="H68">
        <f t="shared" si="0"/>
        <v>3812.1390000000001</v>
      </c>
      <c r="I68">
        <v>1.2081</v>
      </c>
      <c r="J68" s="16">
        <f t="shared" si="1"/>
        <v>124.81</v>
      </c>
      <c r="K68" s="57">
        <f t="shared" si="2"/>
        <v>4605.4889999999996</v>
      </c>
    </row>
    <row r="69" spans="1:11" ht="30.6" customHeight="1">
      <c r="A69" s="7" t="s">
        <v>158</v>
      </c>
      <c r="B69" s="86" t="s">
        <v>159</v>
      </c>
      <c r="C69" s="87"/>
      <c r="D69" s="87"/>
      <c r="E69" s="87"/>
      <c r="F69" s="87"/>
      <c r="G69" s="87"/>
      <c r="H69" s="87"/>
      <c r="I69" s="87"/>
      <c r="J69" s="87"/>
      <c r="K69" s="87"/>
    </row>
    <row r="70" spans="1:11" ht="30.6" customHeight="1">
      <c r="A70" s="18" t="s">
        <v>160</v>
      </c>
      <c r="B70" s="19" t="s">
        <v>161</v>
      </c>
      <c r="C70" s="18" t="s">
        <v>27</v>
      </c>
      <c r="D70" s="18" t="s">
        <v>162</v>
      </c>
      <c r="E70" s="20" t="s">
        <v>17</v>
      </c>
      <c r="F70" s="21">
        <v>60.6</v>
      </c>
      <c r="G70" s="22">
        <v>94.46</v>
      </c>
      <c r="H70">
        <f t="shared" si="0"/>
        <v>5724.2759999999998</v>
      </c>
      <c r="I70">
        <v>1.2081</v>
      </c>
      <c r="J70" s="16">
        <f t="shared" si="1"/>
        <v>114.12</v>
      </c>
      <c r="K70" s="57">
        <f t="shared" si="2"/>
        <v>6915.6720000000005</v>
      </c>
    </row>
    <row r="71" spans="1:11" ht="30.6" customHeight="1">
      <c r="A71" s="18" t="s">
        <v>163</v>
      </c>
      <c r="B71" s="19" t="s">
        <v>164</v>
      </c>
      <c r="C71" s="18" t="s">
        <v>27</v>
      </c>
      <c r="D71" s="18" t="s">
        <v>165</v>
      </c>
      <c r="E71" s="20" t="s">
        <v>83</v>
      </c>
      <c r="F71" s="21">
        <v>352.8</v>
      </c>
      <c r="G71" s="22">
        <v>13.84</v>
      </c>
      <c r="H71">
        <f t="shared" si="0"/>
        <v>4882.7520000000004</v>
      </c>
      <c r="I71">
        <v>1.2081</v>
      </c>
      <c r="J71" s="16">
        <f t="shared" si="1"/>
        <v>16.72</v>
      </c>
      <c r="K71" s="57">
        <f t="shared" si="2"/>
        <v>5898.8159999999998</v>
      </c>
    </row>
    <row r="72" spans="1:11" ht="30.6" customHeight="1">
      <c r="A72" s="18" t="s">
        <v>166</v>
      </c>
      <c r="B72" s="19" t="s">
        <v>167</v>
      </c>
      <c r="C72" s="18" t="s">
        <v>27</v>
      </c>
      <c r="D72" s="18" t="s">
        <v>168</v>
      </c>
      <c r="E72" s="20" t="s">
        <v>83</v>
      </c>
      <c r="F72" s="21">
        <v>546</v>
      </c>
      <c r="G72" s="22">
        <v>12.4</v>
      </c>
      <c r="H72">
        <f t="shared" si="0"/>
        <v>6770.4000000000005</v>
      </c>
      <c r="I72">
        <v>1.2081</v>
      </c>
      <c r="J72" s="16">
        <f t="shared" si="1"/>
        <v>14.98</v>
      </c>
      <c r="K72" s="57">
        <f t="shared" si="2"/>
        <v>8179.08</v>
      </c>
    </row>
    <row r="73" spans="1:11" ht="30.6" customHeight="1">
      <c r="A73" s="18" t="s">
        <v>169</v>
      </c>
      <c r="B73" s="19" t="s">
        <v>170</v>
      </c>
      <c r="C73" s="18" t="s">
        <v>27</v>
      </c>
      <c r="D73" s="18" t="s">
        <v>171</v>
      </c>
      <c r="E73" s="20" t="s">
        <v>83</v>
      </c>
      <c r="F73" s="21">
        <v>167.4</v>
      </c>
      <c r="G73" s="22">
        <v>11.22</v>
      </c>
      <c r="H73">
        <f t="shared" si="0"/>
        <v>1878.2280000000001</v>
      </c>
      <c r="I73">
        <v>1.2081</v>
      </c>
      <c r="J73" s="16">
        <f t="shared" si="1"/>
        <v>13.55</v>
      </c>
      <c r="K73" s="57">
        <f t="shared" si="2"/>
        <v>2268.27</v>
      </c>
    </row>
    <row r="74" spans="1:11" ht="30.6" customHeight="1">
      <c r="A74" s="18" t="s">
        <v>172</v>
      </c>
      <c r="B74" s="19" t="s">
        <v>173</v>
      </c>
      <c r="C74" s="18" t="s">
        <v>27</v>
      </c>
      <c r="D74" s="18" t="s">
        <v>174</v>
      </c>
      <c r="E74" s="20" t="s">
        <v>83</v>
      </c>
      <c r="F74" s="21">
        <v>197.5</v>
      </c>
      <c r="G74" s="22">
        <v>9.7799999999999994</v>
      </c>
      <c r="H74">
        <f t="shared" si="0"/>
        <v>1931.55</v>
      </c>
      <c r="I74">
        <v>1.2081</v>
      </c>
      <c r="J74" s="16">
        <f t="shared" si="1"/>
        <v>11.82</v>
      </c>
      <c r="K74" s="57">
        <f t="shared" si="2"/>
        <v>2334.4500000000003</v>
      </c>
    </row>
    <row r="75" spans="1:11" ht="30.6" customHeight="1">
      <c r="A75" s="18" t="s">
        <v>175</v>
      </c>
      <c r="B75" s="19" t="s">
        <v>176</v>
      </c>
      <c r="C75" s="18" t="s">
        <v>27</v>
      </c>
      <c r="D75" s="18" t="s">
        <v>177</v>
      </c>
      <c r="E75" s="20" t="s">
        <v>83</v>
      </c>
      <c r="F75" s="21">
        <v>5.9</v>
      </c>
      <c r="G75" s="22">
        <v>8.0500000000000007</v>
      </c>
      <c r="H75">
        <f t="shared" si="0"/>
        <v>47.495000000000005</v>
      </c>
      <c r="I75">
        <v>1.2081</v>
      </c>
      <c r="J75" s="16">
        <f t="shared" si="1"/>
        <v>9.73</v>
      </c>
      <c r="K75" s="57">
        <f t="shared" si="2"/>
        <v>57.407000000000004</v>
      </c>
    </row>
    <row r="76" spans="1:11" ht="30.6" customHeight="1">
      <c r="A76" s="18" t="s">
        <v>178</v>
      </c>
      <c r="B76" s="19" t="s">
        <v>155</v>
      </c>
      <c r="C76" s="18" t="s">
        <v>11</v>
      </c>
      <c r="D76" s="18" t="s">
        <v>156</v>
      </c>
      <c r="E76" s="20" t="s">
        <v>42</v>
      </c>
      <c r="F76" s="21">
        <v>42.8</v>
      </c>
      <c r="G76" s="22">
        <v>613.99</v>
      </c>
      <c r="H76">
        <f t="shared" si="0"/>
        <v>26278.771999999997</v>
      </c>
      <c r="I76">
        <v>1.2081</v>
      </c>
      <c r="J76" s="16">
        <f t="shared" si="1"/>
        <v>741.76</v>
      </c>
      <c r="K76" s="57">
        <f t="shared" si="2"/>
        <v>31747.327999999998</v>
      </c>
    </row>
    <row r="77" spans="1:11" ht="30.6" customHeight="1">
      <c r="A77" s="18" t="s">
        <v>179</v>
      </c>
      <c r="B77" s="19" t="s">
        <v>112</v>
      </c>
      <c r="C77" s="18" t="s">
        <v>11</v>
      </c>
      <c r="D77" s="18" t="s">
        <v>113</v>
      </c>
      <c r="E77" s="20" t="s">
        <v>42</v>
      </c>
      <c r="F77" s="21">
        <v>42.8</v>
      </c>
      <c r="G77" s="22">
        <v>103.31</v>
      </c>
      <c r="H77">
        <f t="shared" si="0"/>
        <v>4421.6679999999997</v>
      </c>
      <c r="I77">
        <v>1.2081</v>
      </c>
      <c r="J77" s="16">
        <f t="shared" si="1"/>
        <v>124.81</v>
      </c>
      <c r="K77" s="57">
        <f t="shared" si="2"/>
        <v>5341.8679999999995</v>
      </c>
    </row>
    <row r="78" spans="1:11" ht="30.6" customHeight="1">
      <c r="A78" s="18" t="s">
        <v>180</v>
      </c>
      <c r="B78" s="19" t="s">
        <v>181</v>
      </c>
      <c r="C78" s="18" t="s">
        <v>11</v>
      </c>
      <c r="D78" s="18" t="s">
        <v>182</v>
      </c>
      <c r="E78" s="20" t="s">
        <v>17</v>
      </c>
      <c r="F78" s="21">
        <v>415.88</v>
      </c>
      <c r="G78" s="22">
        <v>124.79</v>
      </c>
      <c r="H78">
        <f t="shared" si="0"/>
        <v>51897.665200000003</v>
      </c>
      <c r="I78">
        <v>1.2081</v>
      </c>
      <c r="J78" s="16">
        <f t="shared" si="1"/>
        <v>150.76</v>
      </c>
      <c r="K78" s="57">
        <f t="shared" si="2"/>
        <v>62698.068799999994</v>
      </c>
    </row>
    <row r="79" spans="1:11" ht="30.6" customHeight="1">
      <c r="A79" s="18" t="s">
        <v>183</v>
      </c>
      <c r="B79" s="19" t="s">
        <v>184</v>
      </c>
      <c r="C79" s="18" t="s">
        <v>11</v>
      </c>
      <c r="D79" s="18" t="s">
        <v>185</v>
      </c>
      <c r="E79" s="20" t="s">
        <v>17</v>
      </c>
      <c r="F79" s="21">
        <v>486.58</v>
      </c>
      <c r="G79" s="22">
        <v>19.37</v>
      </c>
      <c r="H79">
        <f t="shared" si="0"/>
        <v>9425.0545999999995</v>
      </c>
      <c r="I79">
        <v>1.2081</v>
      </c>
      <c r="J79" s="16">
        <f t="shared" si="1"/>
        <v>23.4</v>
      </c>
      <c r="K79" s="57">
        <f t="shared" si="2"/>
        <v>11385.972</v>
      </c>
    </row>
    <row r="80" spans="1:11" ht="30.6" customHeight="1">
      <c r="A80" s="18" t="s">
        <v>186</v>
      </c>
      <c r="B80" s="19" t="s">
        <v>187</v>
      </c>
      <c r="C80" s="18" t="s">
        <v>27</v>
      </c>
      <c r="D80" s="18" t="s">
        <v>188</v>
      </c>
      <c r="E80" s="20" t="s">
        <v>42</v>
      </c>
      <c r="F80" s="21">
        <v>1393.2</v>
      </c>
      <c r="G80" s="22">
        <v>29.19</v>
      </c>
      <c r="H80">
        <f t="shared" si="0"/>
        <v>40667.508000000002</v>
      </c>
      <c r="I80">
        <v>1.2081</v>
      </c>
      <c r="J80" s="16">
        <f t="shared" si="1"/>
        <v>35.26</v>
      </c>
      <c r="K80" s="57">
        <f t="shared" si="2"/>
        <v>49124.231999999996</v>
      </c>
    </row>
    <row r="81" spans="1:16">
      <c r="A81" s="83"/>
      <c r="B81" s="83"/>
      <c r="C81" s="83"/>
      <c r="D81" s="83"/>
      <c r="E81" s="83"/>
      <c r="F81" s="83"/>
      <c r="G81" s="84" t="s">
        <v>1262</v>
      </c>
      <c r="H81" s="84"/>
      <c r="I81" s="84"/>
      <c r="J81" s="84"/>
      <c r="K81" s="17">
        <f>SUM(K51:K80)</f>
        <v>394956.88480000006</v>
      </c>
      <c r="L81" s="14"/>
      <c r="M81" s="14"/>
      <c r="N81" s="14"/>
      <c r="O81" s="14"/>
      <c r="P81" s="14"/>
    </row>
    <row r="82" spans="1:16" ht="30.6" customHeight="1">
      <c r="A82" s="7">
        <v>4</v>
      </c>
      <c r="B82" s="86" t="s">
        <v>189</v>
      </c>
      <c r="C82" s="87"/>
      <c r="D82" s="87"/>
      <c r="E82" s="87"/>
      <c r="F82" s="87"/>
      <c r="G82" s="87"/>
      <c r="H82" s="87"/>
      <c r="I82" s="87"/>
      <c r="J82" s="87"/>
      <c r="K82" s="87"/>
    </row>
    <row r="83" spans="1:16" ht="30.6" customHeight="1">
      <c r="A83" s="7" t="s">
        <v>190</v>
      </c>
      <c r="B83" s="86" t="s">
        <v>191</v>
      </c>
      <c r="C83" s="87"/>
      <c r="D83" s="87"/>
      <c r="E83" s="87"/>
      <c r="F83" s="87"/>
      <c r="G83" s="87"/>
      <c r="H83" s="87"/>
      <c r="I83" s="87"/>
      <c r="J83" s="87"/>
      <c r="K83" s="87"/>
    </row>
    <row r="84" spans="1:16" ht="30.6" customHeight="1">
      <c r="A84" s="18" t="s">
        <v>192</v>
      </c>
      <c r="B84" s="19" t="s">
        <v>193</v>
      </c>
      <c r="C84" s="18" t="s">
        <v>27</v>
      </c>
      <c r="D84" s="18" t="s">
        <v>194</v>
      </c>
      <c r="E84" s="20" t="s">
        <v>17</v>
      </c>
      <c r="F84" s="21">
        <v>11.17</v>
      </c>
      <c r="G84" s="22">
        <v>63.5</v>
      </c>
      <c r="H84">
        <f t="shared" ref="H84:H147" si="3">SUM(G84*F84)</f>
        <v>709.29499999999996</v>
      </c>
      <c r="I84">
        <v>1.2081</v>
      </c>
      <c r="J84" s="16">
        <f t="shared" ref="J84:J147" si="4">ROUND(G84*I84,2)</f>
        <v>76.709999999999994</v>
      </c>
      <c r="K84" s="57">
        <f t="shared" ref="K84:K147" si="5">J84*F84</f>
        <v>856.85069999999996</v>
      </c>
    </row>
    <row r="85" spans="1:16" ht="30.6" customHeight="1">
      <c r="A85" s="58" t="s">
        <v>195</v>
      </c>
      <c r="B85" s="59" t="s">
        <v>196</v>
      </c>
      <c r="C85" s="58" t="s">
        <v>27</v>
      </c>
      <c r="D85" s="58" t="s">
        <v>197</v>
      </c>
      <c r="E85" s="60" t="s">
        <v>17</v>
      </c>
      <c r="F85" s="61">
        <v>1009.97</v>
      </c>
      <c r="G85" s="62">
        <v>85.78</v>
      </c>
      <c r="H85" s="63">
        <f t="shared" si="3"/>
        <v>86635.226600000009</v>
      </c>
      <c r="I85" s="63">
        <v>1.2081</v>
      </c>
      <c r="J85" s="64">
        <f t="shared" si="4"/>
        <v>103.63</v>
      </c>
      <c r="K85" s="65">
        <f t="shared" si="5"/>
        <v>104663.1911</v>
      </c>
    </row>
    <row r="86" spans="1:16" ht="30.6" customHeight="1">
      <c r="A86" s="18" t="s">
        <v>198</v>
      </c>
      <c r="B86" s="19" t="s">
        <v>199</v>
      </c>
      <c r="C86" s="18" t="s">
        <v>11</v>
      </c>
      <c r="D86" s="18" t="s">
        <v>200</v>
      </c>
      <c r="E86" s="20" t="s">
        <v>17</v>
      </c>
      <c r="F86" s="21">
        <v>137.80000000000001</v>
      </c>
      <c r="G86" s="22">
        <v>252.92</v>
      </c>
      <c r="H86">
        <f t="shared" si="3"/>
        <v>34852.376000000004</v>
      </c>
      <c r="I86">
        <v>1.2081</v>
      </c>
      <c r="J86" s="16">
        <f t="shared" si="4"/>
        <v>305.55</v>
      </c>
      <c r="K86" s="57">
        <f t="shared" si="5"/>
        <v>42104.790000000008</v>
      </c>
    </row>
    <row r="87" spans="1:16" ht="30.6" customHeight="1">
      <c r="A87" s="18" t="s">
        <v>201</v>
      </c>
      <c r="B87" s="19" t="s">
        <v>202</v>
      </c>
      <c r="C87" s="18" t="s">
        <v>27</v>
      </c>
      <c r="D87" s="18" t="s">
        <v>203</v>
      </c>
      <c r="E87" s="20" t="s">
        <v>67</v>
      </c>
      <c r="F87" s="21">
        <v>134.25</v>
      </c>
      <c r="G87" s="22">
        <v>72.63</v>
      </c>
      <c r="H87">
        <f t="shared" si="3"/>
        <v>9750.5774999999994</v>
      </c>
      <c r="I87">
        <v>1.2081</v>
      </c>
      <c r="J87" s="16">
        <f t="shared" si="4"/>
        <v>87.74</v>
      </c>
      <c r="K87" s="57">
        <f t="shared" si="5"/>
        <v>11779.094999999999</v>
      </c>
    </row>
    <row r="88" spans="1:16" ht="30.6" customHeight="1">
      <c r="A88" s="18" t="s">
        <v>204</v>
      </c>
      <c r="B88" s="19" t="s">
        <v>205</v>
      </c>
      <c r="C88" s="18" t="s">
        <v>27</v>
      </c>
      <c r="D88" s="18" t="s">
        <v>206</v>
      </c>
      <c r="E88" s="20" t="s">
        <v>67</v>
      </c>
      <c r="F88" s="21">
        <v>86.3</v>
      </c>
      <c r="G88" s="22">
        <v>49.92</v>
      </c>
      <c r="H88">
        <f t="shared" si="3"/>
        <v>4308.0960000000005</v>
      </c>
      <c r="I88">
        <v>1.2081</v>
      </c>
      <c r="J88" s="16">
        <f t="shared" si="4"/>
        <v>60.31</v>
      </c>
      <c r="K88" s="57">
        <f t="shared" si="5"/>
        <v>5204.7529999999997</v>
      </c>
    </row>
    <row r="89" spans="1:16" ht="30.6" customHeight="1">
      <c r="A89" s="18" t="s">
        <v>207</v>
      </c>
      <c r="B89" s="19" t="s">
        <v>208</v>
      </c>
      <c r="C89" s="18" t="s">
        <v>27</v>
      </c>
      <c r="D89" s="18" t="s">
        <v>209</v>
      </c>
      <c r="E89" s="20" t="s">
        <v>67</v>
      </c>
      <c r="F89" s="21">
        <v>451.95</v>
      </c>
      <c r="G89" s="22">
        <v>14.1</v>
      </c>
      <c r="H89">
        <f t="shared" si="3"/>
        <v>6372.4949999999999</v>
      </c>
      <c r="I89">
        <v>1.2081</v>
      </c>
      <c r="J89" s="16">
        <f t="shared" si="4"/>
        <v>17.03</v>
      </c>
      <c r="K89" s="57">
        <f t="shared" si="5"/>
        <v>7696.7085000000006</v>
      </c>
    </row>
    <row r="90" spans="1:16" ht="30.6" customHeight="1">
      <c r="A90" s="7" t="s">
        <v>210</v>
      </c>
      <c r="B90" s="86" t="s">
        <v>211</v>
      </c>
      <c r="C90" s="87"/>
      <c r="D90" s="87"/>
      <c r="E90" s="87"/>
      <c r="F90" s="87"/>
      <c r="G90" s="87"/>
      <c r="H90" s="87"/>
      <c r="I90" s="87"/>
      <c r="J90" s="87"/>
      <c r="K90" s="87"/>
    </row>
    <row r="91" spans="1:16" ht="30.6" customHeight="1">
      <c r="A91" s="32" t="s">
        <v>212</v>
      </c>
      <c r="B91" s="32" t="s">
        <v>213</v>
      </c>
      <c r="C91" s="32" t="s">
        <v>27</v>
      </c>
      <c r="D91" s="32" t="s">
        <v>214</v>
      </c>
      <c r="E91" s="32" t="s">
        <v>17</v>
      </c>
      <c r="F91" s="33">
        <v>50.01</v>
      </c>
      <c r="G91" s="34">
        <v>105.8</v>
      </c>
      <c r="H91">
        <f t="shared" si="3"/>
        <v>5291.058</v>
      </c>
      <c r="I91">
        <v>1.2081</v>
      </c>
      <c r="J91" s="16">
        <f t="shared" si="4"/>
        <v>127.82</v>
      </c>
      <c r="K91" s="66">
        <f t="shared" si="5"/>
        <v>6392.2781999999997</v>
      </c>
    </row>
    <row r="92" spans="1:16" ht="30.6" customHeight="1">
      <c r="A92" s="32" t="s">
        <v>215</v>
      </c>
      <c r="B92" s="32" t="s">
        <v>216</v>
      </c>
      <c r="C92" s="32" t="s">
        <v>11</v>
      </c>
      <c r="D92" s="32" t="s">
        <v>217</v>
      </c>
      <c r="E92" s="32" t="s">
        <v>17</v>
      </c>
      <c r="F92" s="33">
        <v>180.11</v>
      </c>
      <c r="G92" s="34">
        <v>119.17</v>
      </c>
      <c r="H92">
        <f t="shared" si="3"/>
        <v>21463.708700000003</v>
      </c>
      <c r="I92">
        <v>1.2081</v>
      </c>
      <c r="J92" s="16">
        <f t="shared" si="4"/>
        <v>143.97</v>
      </c>
      <c r="K92" s="66">
        <f t="shared" si="5"/>
        <v>25930.436700000002</v>
      </c>
    </row>
    <row r="93" spans="1:16" ht="30.6" customHeight="1">
      <c r="A93" s="32" t="s">
        <v>218</v>
      </c>
      <c r="B93" s="32" t="s">
        <v>219</v>
      </c>
      <c r="C93" s="32" t="s">
        <v>11</v>
      </c>
      <c r="D93" s="32" t="s">
        <v>220</v>
      </c>
      <c r="E93" s="32" t="s">
        <v>17</v>
      </c>
      <c r="F93" s="33">
        <v>114.28</v>
      </c>
      <c r="G93" s="34">
        <v>173.92</v>
      </c>
      <c r="H93">
        <f t="shared" si="3"/>
        <v>19875.577600000001</v>
      </c>
      <c r="I93">
        <v>1.2081</v>
      </c>
      <c r="J93" s="16">
        <f t="shared" si="4"/>
        <v>210.11</v>
      </c>
      <c r="K93" s="66">
        <f t="shared" si="5"/>
        <v>24011.370800000001</v>
      </c>
    </row>
    <row r="94" spans="1:16" ht="30.6" customHeight="1">
      <c r="A94" s="32" t="s">
        <v>221</v>
      </c>
      <c r="B94" s="32" t="s">
        <v>222</v>
      </c>
      <c r="C94" s="32" t="s">
        <v>11</v>
      </c>
      <c r="D94" s="32" t="s">
        <v>223</v>
      </c>
      <c r="E94" s="32" t="s">
        <v>17</v>
      </c>
      <c r="F94" s="33">
        <v>78.569999999999993</v>
      </c>
      <c r="G94" s="34">
        <v>187.29</v>
      </c>
      <c r="H94">
        <f t="shared" si="3"/>
        <v>14715.375299999998</v>
      </c>
      <c r="I94">
        <v>1.2081</v>
      </c>
      <c r="J94" s="16">
        <f t="shared" si="4"/>
        <v>226.27</v>
      </c>
      <c r="K94" s="66">
        <f t="shared" si="5"/>
        <v>17778.033899999999</v>
      </c>
    </row>
    <row r="95" spans="1:16" ht="30.6" customHeight="1">
      <c r="A95" s="7" t="s">
        <v>224</v>
      </c>
      <c r="B95" s="86" t="s">
        <v>225</v>
      </c>
      <c r="C95" s="87"/>
      <c r="D95" s="87"/>
      <c r="E95" s="87"/>
      <c r="F95" s="87"/>
      <c r="G95" s="87"/>
      <c r="H95" s="87"/>
      <c r="I95" s="87"/>
      <c r="J95" s="87"/>
      <c r="K95" s="87"/>
    </row>
    <row r="96" spans="1:16" ht="30.6" customHeight="1">
      <c r="A96" s="18" t="s">
        <v>226</v>
      </c>
      <c r="B96" s="19" t="s">
        <v>227</v>
      </c>
      <c r="C96" s="18" t="s">
        <v>27</v>
      </c>
      <c r="D96" s="18" t="s">
        <v>228</v>
      </c>
      <c r="E96" s="20" t="s">
        <v>17</v>
      </c>
      <c r="F96" s="21">
        <v>0.4</v>
      </c>
      <c r="G96" s="22">
        <v>359.86</v>
      </c>
      <c r="H96">
        <f t="shared" si="3"/>
        <v>143.94400000000002</v>
      </c>
      <c r="I96">
        <v>1.2081</v>
      </c>
      <c r="J96" s="16">
        <f t="shared" si="4"/>
        <v>434.75</v>
      </c>
      <c r="K96" s="57">
        <f t="shared" si="5"/>
        <v>173.9</v>
      </c>
    </row>
    <row r="97" spans="1:16" ht="30.6" customHeight="1">
      <c r="A97" s="18" t="s">
        <v>229</v>
      </c>
      <c r="B97" s="19" t="s">
        <v>230</v>
      </c>
      <c r="C97" s="18" t="s">
        <v>11</v>
      </c>
      <c r="D97" s="18" t="s">
        <v>231</v>
      </c>
      <c r="E97" s="20" t="s">
        <v>17</v>
      </c>
      <c r="F97" s="21">
        <v>13.96</v>
      </c>
      <c r="G97" s="22">
        <v>130</v>
      </c>
      <c r="H97">
        <f t="shared" si="3"/>
        <v>1814.8000000000002</v>
      </c>
      <c r="I97">
        <v>1.2081</v>
      </c>
      <c r="J97" s="16">
        <f t="shared" si="4"/>
        <v>157.05000000000001</v>
      </c>
      <c r="K97" s="57">
        <f t="shared" si="5"/>
        <v>2192.4180000000001</v>
      </c>
    </row>
    <row r="98" spans="1:16" ht="30.6" customHeight="1">
      <c r="A98" s="18" t="s">
        <v>232</v>
      </c>
      <c r="B98" s="19" t="s">
        <v>233</v>
      </c>
      <c r="C98" s="18" t="s">
        <v>11</v>
      </c>
      <c r="D98" s="18" t="s">
        <v>234</v>
      </c>
      <c r="E98" s="20" t="s">
        <v>17</v>
      </c>
      <c r="F98" s="21">
        <v>1.58</v>
      </c>
      <c r="G98" s="22">
        <v>142.41999999999999</v>
      </c>
      <c r="H98">
        <f t="shared" si="3"/>
        <v>225.02359999999999</v>
      </c>
      <c r="I98">
        <v>1.2081</v>
      </c>
      <c r="J98" s="16">
        <f t="shared" si="4"/>
        <v>172.06</v>
      </c>
      <c r="K98" s="57">
        <f t="shared" si="5"/>
        <v>271.85480000000001</v>
      </c>
    </row>
    <row r="99" spans="1:16">
      <c r="A99" s="83"/>
      <c r="B99" s="83"/>
      <c r="C99" s="83"/>
      <c r="D99" s="83"/>
      <c r="E99" s="83"/>
      <c r="F99" s="83"/>
      <c r="G99" s="84" t="s">
        <v>1263</v>
      </c>
      <c r="H99" s="84"/>
      <c r="I99" s="84"/>
      <c r="J99" s="84"/>
      <c r="K99" s="17">
        <f>SUM(K84:K98)</f>
        <v>249055.6807</v>
      </c>
      <c r="L99" s="14"/>
      <c r="M99" s="14"/>
      <c r="N99" s="14"/>
      <c r="O99" s="14"/>
      <c r="P99" s="14"/>
    </row>
    <row r="100" spans="1:16" ht="30.6" customHeight="1">
      <c r="A100" s="7">
        <v>5</v>
      </c>
      <c r="B100" s="86" t="s">
        <v>235</v>
      </c>
      <c r="C100" s="87"/>
      <c r="D100" s="87"/>
      <c r="E100" s="87"/>
      <c r="F100" s="87"/>
      <c r="G100" s="87"/>
      <c r="H100" s="87"/>
      <c r="I100" s="87"/>
      <c r="J100" s="87"/>
      <c r="K100" s="87"/>
    </row>
    <row r="101" spans="1:16" ht="30.6" customHeight="1">
      <c r="A101" s="7" t="s">
        <v>236</v>
      </c>
      <c r="B101" s="86" t="s">
        <v>114</v>
      </c>
      <c r="C101" s="87"/>
      <c r="D101" s="87"/>
      <c r="E101" s="87"/>
      <c r="F101" s="87"/>
      <c r="G101" s="87"/>
      <c r="H101" s="87"/>
      <c r="I101" s="87"/>
      <c r="J101" s="87"/>
      <c r="K101" s="87"/>
    </row>
    <row r="102" spans="1:16" ht="30.6" customHeight="1">
      <c r="A102" s="18" t="s">
        <v>237</v>
      </c>
      <c r="B102" s="18" t="s">
        <v>238</v>
      </c>
      <c r="C102" s="18" t="s">
        <v>11</v>
      </c>
      <c r="D102" s="18" t="s">
        <v>239</v>
      </c>
      <c r="E102" s="18" t="s">
        <v>83</v>
      </c>
      <c r="F102" s="23">
        <v>1345</v>
      </c>
      <c r="G102" s="24">
        <v>19.57</v>
      </c>
      <c r="H102" s="25">
        <f t="shared" si="3"/>
        <v>26321.65</v>
      </c>
      <c r="I102" s="25">
        <v>1.2081</v>
      </c>
      <c r="J102" s="26">
        <f t="shared" si="4"/>
        <v>23.64</v>
      </c>
      <c r="K102" s="55">
        <f t="shared" si="5"/>
        <v>31795.8</v>
      </c>
    </row>
    <row r="103" spans="1:16" ht="30.6" customHeight="1">
      <c r="A103" s="18" t="s">
        <v>240</v>
      </c>
      <c r="B103" s="18" t="s">
        <v>241</v>
      </c>
      <c r="C103" s="18" t="s">
        <v>27</v>
      </c>
      <c r="D103" s="18" t="s">
        <v>242</v>
      </c>
      <c r="E103" s="18" t="s">
        <v>17</v>
      </c>
      <c r="F103" s="23">
        <v>459.5</v>
      </c>
      <c r="G103" s="24">
        <v>28.93</v>
      </c>
      <c r="H103" s="25">
        <f t="shared" si="3"/>
        <v>13293.334999999999</v>
      </c>
      <c r="I103" s="25">
        <v>1.2081</v>
      </c>
      <c r="J103" s="26">
        <f t="shared" si="4"/>
        <v>34.950000000000003</v>
      </c>
      <c r="K103" s="55">
        <f t="shared" si="5"/>
        <v>16059.525000000001</v>
      </c>
    </row>
    <row r="104" spans="1:16" ht="30.6" customHeight="1">
      <c r="A104" s="18" t="s">
        <v>243</v>
      </c>
      <c r="B104" s="18" t="s">
        <v>244</v>
      </c>
      <c r="C104" s="18" t="s">
        <v>27</v>
      </c>
      <c r="D104" s="18" t="s">
        <v>245</v>
      </c>
      <c r="E104" s="18" t="s">
        <v>17</v>
      </c>
      <c r="F104" s="23">
        <v>459.5</v>
      </c>
      <c r="G104" s="24">
        <v>27.13</v>
      </c>
      <c r="H104" s="25">
        <f t="shared" si="3"/>
        <v>12466.234999999999</v>
      </c>
      <c r="I104" s="25">
        <v>1.2081</v>
      </c>
      <c r="J104" s="26">
        <f t="shared" si="4"/>
        <v>32.78</v>
      </c>
      <c r="K104" s="55">
        <f t="shared" si="5"/>
        <v>15062.41</v>
      </c>
    </row>
    <row r="105" spans="1:16" ht="30.6" customHeight="1">
      <c r="A105" s="7" t="s">
        <v>246</v>
      </c>
      <c r="B105" s="86" t="s">
        <v>247</v>
      </c>
      <c r="C105" s="87"/>
      <c r="D105" s="87"/>
      <c r="E105" s="87"/>
      <c r="F105" s="87"/>
      <c r="G105" s="87"/>
      <c r="H105" s="87"/>
      <c r="I105" s="87"/>
      <c r="J105" s="87"/>
      <c r="K105" s="87"/>
    </row>
    <row r="106" spans="1:16" ht="30.6" customHeight="1">
      <c r="A106" s="35" t="s">
        <v>248</v>
      </c>
      <c r="B106" s="35" t="s">
        <v>249</v>
      </c>
      <c r="C106" s="35" t="s">
        <v>27</v>
      </c>
      <c r="D106" s="35" t="s">
        <v>250</v>
      </c>
      <c r="E106" s="35" t="s">
        <v>17</v>
      </c>
      <c r="F106" s="36">
        <v>459.5</v>
      </c>
      <c r="G106" s="37">
        <v>46.65</v>
      </c>
      <c r="H106" s="2">
        <f t="shared" si="3"/>
        <v>21435.674999999999</v>
      </c>
      <c r="I106" s="2">
        <v>1.2081</v>
      </c>
      <c r="J106" s="38">
        <f t="shared" si="4"/>
        <v>56.36</v>
      </c>
      <c r="K106" s="67">
        <f t="shared" si="5"/>
        <v>25897.42</v>
      </c>
    </row>
    <row r="107" spans="1:16" ht="30.6" customHeight="1">
      <c r="A107" s="35" t="s">
        <v>251</v>
      </c>
      <c r="B107" s="35" t="s">
        <v>252</v>
      </c>
      <c r="C107" s="35" t="s">
        <v>11</v>
      </c>
      <c r="D107" s="35" t="s">
        <v>253</v>
      </c>
      <c r="E107" s="35" t="s">
        <v>17</v>
      </c>
      <c r="F107" s="36">
        <v>34.409999999999997</v>
      </c>
      <c r="G107" s="37">
        <v>100.32</v>
      </c>
      <c r="H107" s="2">
        <f t="shared" si="3"/>
        <v>3452.0111999999995</v>
      </c>
      <c r="I107" s="2">
        <v>1.2081</v>
      </c>
      <c r="J107" s="38">
        <f t="shared" si="4"/>
        <v>121.2</v>
      </c>
      <c r="K107" s="67">
        <f t="shared" si="5"/>
        <v>4170.4919999999993</v>
      </c>
    </row>
    <row r="108" spans="1:16" ht="30.6" customHeight="1">
      <c r="A108" s="7" t="s">
        <v>254</v>
      </c>
      <c r="B108" s="86" t="s">
        <v>255</v>
      </c>
      <c r="C108" s="87"/>
      <c r="D108" s="87"/>
      <c r="E108" s="87"/>
      <c r="F108" s="87"/>
      <c r="G108" s="87"/>
      <c r="H108" s="87"/>
      <c r="I108" s="87"/>
      <c r="J108" s="87"/>
      <c r="K108" s="87"/>
    </row>
    <row r="109" spans="1:16" ht="30.6" customHeight="1">
      <c r="A109" s="39" t="s">
        <v>256</v>
      </c>
      <c r="B109" s="39" t="s">
        <v>257</v>
      </c>
      <c r="C109" s="39" t="s">
        <v>27</v>
      </c>
      <c r="D109" s="39" t="s">
        <v>258</v>
      </c>
      <c r="E109" s="39" t="s">
        <v>67</v>
      </c>
      <c r="F109" s="40">
        <v>90.1</v>
      </c>
      <c r="G109" s="41">
        <v>173.98</v>
      </c>
      <c r="H109">
        <f t="shared" si="3"/>
        <v>15675.597999999998</v>
      </c>
      <c r="I109">
        <v>1.2081</v>
      </c>
      <c r="J109" s="16">
        <f t="shared" si="4"/>
        <v>210.19</v>
      </c>
      <c r="K109" s="68">
        <f t="shared" si="5"/>
        <v>18938.118999999999</v>
      </c>
    </row>
    <row r="110" spans="1:16" ht="30.6" customHeight="1">
      <c r="A110" s="39" t="s">
        <v>259</v>
      </c>
      <c r="B110" s="39" t="s">
        <v>260</v>
      </c>
      <c r="C110" s="39" t="s">
        <v>27</v>
      </c>
      <c r="D110" s="39" t="s">
        <v>261</v>
      </c>
      <c r="E110" s="39" t="s">
        <v>67</v>
      </c>
      <c r="F110" s="40">
        <v>76.680000000000007</v>
      </c>
      <c r="G110" s="41">
        <v>53.3</v>
      </c>
      <c r="H110">
        <f t="shared" si="3"/>
        <v>4087.0440000000003</v>
      </c>
      <c r="I110">
        <v>1.2081</v>
      </c>
      <c r="J110" s="16">
        <f t="shared" si="4"/>
        <v>64.39</v>
      </c>
      <c r="K110" s="68">
        <f t="shared" si="5"/>
        <v>4937.4252000000006</v>
      </c>
    </row>
    <row r="111" spans="1:16" ht="30.6" customHeight="1">
      <c r="A111" s="39" t="s">
        <v>262</v>
      </c>
      <c r="B111" s="39" t="s">
        <v>263</v>
      </c>
      <c r="C111" s="39" t="s">
        <v>27</v>
      </c>
      <c r="D111" s="39" t="s">
        <v>264</v>
      </c>
      <c r="E111" s="39" t="s">
        <v>67</v>
      </c>
      <c r="F111" s="40">
        <v>33.4</v>
      </c>
      <c r="G111" s="41">
        <v>86.44</v>
      </c>
      <c r="H111">
        <f t="shared" si="3"/>
        <v>2887.096</v>
      </c>
      <c r="I111">
        <v>1.2081</v>
      </c>
      <c r="J111" s="16">
        <f t="shared" si="4"/>
        <v>104.43</v>
      </c>
      <c r="K111" s="68">
        <f t="shared" si="5"/>
        <v>3487.962</v>
      </c>
    </row>
    <row r="112" spans="1:16">
      <c r="A112" s="83"/>
      <c r="B112" s="83"/>
      <c r="C112" s="83"/>
      <c r="D112" s="83"/>
      <c r="E112" s="83"/>
      <c r="F112" s="83"/>
      <c r="G112" s="84" t="s">
        <v>1264</v>
      </c>
      <c r="H112" s="84"/>
      <c r="I112" s="84"/>
      <c r="J112" s="84"/>
      <c r="K112" s="17">
        <f>SUM(K102:K111)</f>
        <v>120349.1532</v>
      </c>
      <c r="L112" s="14"/>
      <c r="M112" s="14"/>
      <c r="N112" s="14"/>
      <c r="O112" s="14"/>
      <c r="P112" s="14"/>
    </row>
    <row r="113" spans="1:16" ht="30.6" customHeight="1">
      <c r="A113" s="7">
        <v>6</v>
      </c>
      <c r="B113" s="86" t="s">
        <v>265</v>
      </c>
      <c r="C113" s="87"/>
      <c r="D113" s="87"/>
      <c r="E113" s="87"/>
      <c r="F113" s="87"/>
      <c r="G113" s="87"/>
      <c r="H113" s="87"/>
      <c r="I113" s="87"/>
      <c r="J113" s="87"/>
      <c r="K113" s="87"/>
    </row>
    <row r="114" spans="1:16" ht="30.6" customHeight="1">
      <c r="A114" s="18" t="s">
        <v>266</v>
      </c>
      <c r="B114" s="19" t="s">
        <v>267</v>
      </c>
      <c r="C114" s="18" t="s">
        <v>27</v>
      </c>
      <c r="D114" s="18" t="s">
        <v>268</v>
      </c>
      <c r="E114" s="20" t="s">
        <v>17</v>
      </c>
      <c r="F114" s="21">
        <v>158.86000000000001</v>
      </c>
      <c r="G114" s="22">
        <v>67.67</v>
      </c>
      <c r="H114" s="42">
        <f t="shared" si="3"/>
        <v>10750.056200000001</v>
      </c>
      <c r="I114" s="42">
        <v>1.2081</v>
      </c>
      <c r="J114" s="43">
        <f t="shared" si="4"/>
        <v>81.75</v>
      </c>
      <c r="K114" s="69">
        <f t="shared" si="5"/>
        <v>12986.805</v>
      </c>
    </row>
    <row r="115" spans="1:16" ht="30.6" customHeight="1">
      <c r="A115" s="18" t="s">
        <v>269</v>
      </c>
      <c r="B115" s="19" t="s">
        <v>270</v>
      </c>
      <c r="C115" s="18" t="s">
        <v>27</v>
      </c>
      <c r="D115" s="18" t="s">
        <v>271</v>
      </c>
      <c r="E115" s="20" t="s">
        <v>17</v>
      </c>
      <c r="F115" s="21">
        <v>135.65</v>
      </c>
      <c r="G115" s="22">
        <v>37.4</v>
      </c>
      <c r="H115" s="42">
        <f t="shared" si="3"/>
        <v>5073.3100000000004</v>
      </c>
      <c r="I115" s="42">
        <v>1.2081</v>
      </c>
      <c r="J115" s="43">
        <f t="shared" si="4"/>
        <v>45.18</v>
      </c>
      <c r="K115" s="69">
        <f t="shared" si="5"/>
        <v>6128.6670000000004</v>
      </c>
    </row>
    <row r="116" spans="1:16">
      <c r="A116" s="83"/>
      <c r="B116" s="83"/>
      <c r="C116" s="83"/>
      <c r="D116" s="83"/>
      <c r="E116" s="83"/>
      <c r="F116" s="83"/>
      <c r="G116" s="84" t="s">
        <v>1265</v>
      </c>
      <c r="H116" s="84"/>
      <c r="I116" s="84"/>
      <c r="J116" s="84"/>
      <c r="K116" s="17">
        <f>SUM(K114:K115)</f>
        <v>19115.472000000002</v>
      </c>
      <c r="L116" s="14"/>
      <c r="M116" s="14"/>
      <c r="N116" s="14"/>
      <c r="O116" s="14"/>
      <c r="P116" s="14"/>
    </row>
    <row r="117" spans="1:16" ht="30.6" customHeight="1">
      <c r="A117" s="7">
        <v>7</v>
      </c>
      <c r="B117" s="86" t="s">
        <v>272</v>
      </c>
      <c r="C117" s="87"/>
      <c r="D117" s="87"/>
      <c r="E117" s="87"/>
      <c r="F117" s="87"/>
      <c r="G117" s="87"/>
      <c r="H117" s="87"/>
      <c r="I117" s="87"/>
      <c r="J117" s="87"/>
      <c r="K117" s="87"/>
    </row>
    <row r="118" spans="1:16" ht="30.6" customHeight="1">
      <c r="A118" s="7" t="s">
        <v>273</v>
      </c>
      <c r="B118" s="86" t="s">
        <v>274</v>
      </c>
      <c r="C118" s="87"/>
      <c r="D118" s="87"/>
      <c r="E118" s="87"/>
      <c r="F118" s="87"/>
      <c r="G118" s="87"/>
      <c r="H118" s="87"/>
      <c r="I118" s="87"/>
      <c r="J118" s="87"/>
      <c r="K118" s="87"/>
    </row>
    <row r="119" spans="1:16" ht="30.6" customHeight="1">
      <c r="A119" s="7" t="s">
        <v>275</v>
      </c>
      <c r="B119" s="86" t="s">
        <v>276</v>
      </c>
      <c r="C119" s="87"/>
      <c r="D119" s="87"/>
      <c r="E119" s="87"/>
      <c r="F119" s="87"/>
      <c r="G119" s="87"/>
      <c r="H119" s="87"/>
      <c r="I119" s="87"/>
      <c r="J119" s="87"/>
      <c r="K119" s="87"/>
    </row>
    <row r="120" spans="1:16" ht="30.6" customHeight="1">
      <c r="A120" s="18" t="s">
        <v>277</v>
      </c>
      <c r="B120" s="19" t="s">
        <v>278</v>
      </c>
      <c r="C120" s="18" t="s">
        <v>27</v>
      </c>
      <c r="D120" s="18" t="s">
        <v>279</v>
      </c>
      <c r="E120" s="20" t="s">
        <v>29</v>
      </c>
      <c r="F120" s="21">
        <v>13</v>
      </c>
      <c r="G120" s="22">
        <v>1424.77</v>
      </c>
      <c r="H120">
        <f t="shared" si="3"/>
        <v>18522.009999999998</v>
      </c>
      <c r="I120">
        <v>1.2081</v>
      </c>
      <c r="J120" s="16">
        <f t="shared" si="4"/>
        <v>1721.26</v>
      </c>
      <c r="K120" s="70">
        <f t="shared" si="5"/>
        <v>22376.38</v>
      </c>
    </row>
    <row r="121" spans="1:16" ht="30.6" customHeight="1">
      <c r="A121" s="18" t="s">
        <v>280</v>
      </c>
      <c r="B121" s="19" t="s">
        <v>281</v>
      </c>
      <c r="C121" s="18" t="s">
        <v>27</v>
      </c>
      <c r="D121" s="18" t="s">
        <v>282</v>
      </c>
      <c r="E121" s="20" t="s">
        <v>29</v>
      </c>
      <c r="F121" s="21">
        <v>12</v>
      </c>
      <c r="G121" s="22">
        <v>1333.38</v>
      </c>
      <c r="H121">
        <f t="shared" si="3"/>
        <v>16000.560000000001</v>
      </c>
      <c r="I121">
        <v>1.2081</v>
      </c>
      <c r="J121" s="16">
        <f t="shared" si="4"/>
        <v>1610.86</v>
      </c>
      <c r="K121" s="70">
        <f t="shared" si="5"/>
        <v>19330.32</v>
      </c>
    </row>
    <row r="122" spans="1:16" ht="30.6" customHeight="1">
      <c r="A122" s="18" t="s">
        <v>283</v>
      </c>
      <c r="B122" s="19" t="s">
        <v>284</v>
      </c>
      <c r="C122" s="18" t="s">
        <v>11</v>
      </c>
      <c r="D122" s="18" t="s">
        <v>285</v>
      </c>
      <c r="E122" s="20" t="s">
        <v>29</v>
      </c>
      <c r="F122" s="21">
        <v>1</v>
      </c>
      <c r="G122" s="22">
        <v>1658.68</v>
      </c>
      <c r="H122">
        <f t="shared" si="3"/>
        <v>1658.68</v>
      </c>
      <c r="I122">
        <v>1.2081</v>
      </c>
      <c r="J122" s="16">
        <f t="shared" si="4"/>
        <v>2003.85</v>
      </c>
      <c r="K122" s="70">
        <f t="shared" si="5"/>
        <v>2003.85</v>
      </c>
    </row>
    <row r="123" spans="1:16" ht="30.6" customHeight="1">
      <c r="A123" s="18" t="s">
        <v>286</v>
      </c>
      <c r="B123" s="19" t="s">
        <v>287</v>
      </c>
      <c r="C123" s="18" t="s">
        <v>11</v>
      </c>
      <c r="D123" s="18" t="s">
        <v>288</v>
      </c>
      <c r="E123" s="20" t="s">
        <v>17</v>
      </c>
      <c r="F123" s="21">
        <v>17.96</v>
      </c>
      <c r="G123" s="22">
        <v>565.76</v>
      </c>
      <c r="H123">
        <f t="shared" si="3"/>
        <v>10161.0496</v>
      </c>
      <c r="I123">
        <v>1.2081</v>
      </c>
      <c r="J123" s="16">
        <f t="shared" si="4"/>
        <v>683.49</v>
      </c>
      <c r="K123" s="70">
        <f t="shared" si="5"/>
        <v>12275.4804</v>
      </c>
    </row>
    <row r="124" spans="1:16" ht="30.6" customHeight="1">
      <c r="A124" s="18" t="s">
        <v>289</v>
      </c>
      <c r="B124" s="19" t="s">
        <v>290</v>
      </c>
      <c r="C124" s="18" t="s">
        <v>11</v>
      </c>
      <c r="D124" s="18" t="s">
        <v>291</v>
      </c>
      <c r="E124" s="20" t="s">
        <v>29</v>
      </c>
      <c r="F124" s="21">
        <v>2</v>
      </c>
      <c r="G124" s="22">
        <v>1748.63</v>
      </c>
      <c r="H124">
        <f t="shared" si="3"/>
        <v>3497.26</v>
      </c>
      <c r="I124">
        <v>1.2081</v>
      </c>
      <c r="J124" s="16">
        <f t="shared" si="4"/>
        <v>2112.52</v>
      </c>
      <c r="K124" s="70">
        <f t="shared" si="5"/>
        <v>4225.04</v>
      </c>
    </row>
    <row r="125" spans="1:16" ht="30.6" customHeight="1">
      <c r="A125" s="7" t="s">
        <v>292</v>
      </c>
      <c r="B125" s="86" t="s">
        <v>293</v>
      </c>
      <c r="C125" s="87"/>
      <c r="D125" s="87"/>
      <c r="E125" s="87"/>
      <c r="F125" s="87"/>
      <c r="G125" s="87"/>
      <c r="H125" s="87"/>
      <c r="I125" s="87"/>
      <c r="J125" s="87"/>
      <c r="K125" s="87"/>
    </row>
    <row r="126" spans="1:16" ht="30.6" customHeight="1">
      <c r="A126" s="7" t="s">
        <v>294</v>
      </c>
      <c r="B126" s="86" t="s">
        <v>295</v>
      </c>
      <c r="C126" s="87"/>
      <c r="D126" s="87"/>
      <c r="E126" s="87"/>
      <c r="F126" s="87"/>
      <c r="G126" s="87"/>
      <c r="H126" s="87"/>
      <c r="I126" s="87"/>
      <c r="J126" s="87"/>
      <c r="K126" s="87"/>
    </row>
    <row r="127" spans="1:16" ht="30.6" customHeight="1">
      <c r="A127" s="18" t="s">
        <v>296</v>
      </c>
      <c r="B127" s="19" t="s">
        <v>297</v>
      </c>
      <c r="C127" s="18" t="s">
        <v>27</v>
      </c>
      <c r="D127" s="18" t="s">
        <v>298</v>
      </c>
      <c r="E127" s="20" t="s">
        <v>17</v>
      </c>
      <c r="F127" s="21">
        <v>14.07</v>
      </c>
      <c r="G127" s="22">
        <v>889.1</v>
      </c>
      <c r="H127">
        <f t="shared" si="3"/>
        <v>12509.637000000001</v>
      </c>
      <c r="I127">
        <v>1.2081</v>
      </c>
      <c r="J127" s="16">
        <f t="shared" si="4"/>
        <v>1074.1199999999999</v>
      </c>
      <c r="K127" s="70">
        <f t="shared" si="5"/>
        <v>15112.868399999999</v>
      </c>
    </row>
    <row r="128" spans="1:16" ht="30.6" customHeight="1">
      <c r="A128" s="18" t="s">
        <v>299</v>
      </c>
      <c r="B128" s="19" t="s">
        <v>300</v>
      </c>
      <c r="C128" s="18" t="s">
        <v>11</v>
      </c>
      <c r="D128" s="18" t="s">
        <v>301</v>
      </c>
      <c r="E128" s="20" t="s">
        <v>17</v>
      </c>
      <c r="F128" s="21">
        <v>6.93</v>
      </c>
      <c r="G128" s="22">
        <v>1241.06</v>
      </c>
      <c r="H128">
        <f t="shared" si="3"/>
        <v>8600.5457999999999</v>
      </c>
      <c r="I128">
        <v>1.2081</v>
      </c>
      <c r="J128" s="16">
        <f t="shared" si="4"/>
        <v>1499.32</v>
      </c>
      <c r="K128" s="70">
        <f t="shared" si="5"/>
        <v>10390.2876</v>
      </c>
    </row>
    <row r="129" spans="1:11" ht="30.6" customHeight="1">
      <c r="A129" s="18" t="s">
        <v>302</v>
      </c>
      <c r="B129" s="19" t="s">
        <v>303</v>
      </c>
      <c r="C129" s="18" t="s">
        <v>11</v>
      </c>
      <c r="D129" s="18" t="s">
        <v>304</v>
      </c>
      <c r="E129" s="20" t="s">
        <v>17</v>
      </c>
      <c r="F129" s="21">
        <v>17.760000000000002</v>
      </c>
      <c r="G129" s="22">
        <v>1003.44</v>
      </c>
      <c r="H129">
        <f t="shared" si="3"/>
        <v>17821.094400000002</v>
      </c>
      <c r="I129">
        <v>1.2081</v>
      </c>
      <c r="J129" s="16">
        <f t="shared" si="4"/>
        <v>1212.26</v>
      </c>
      <c r="K129" s="70">
        <f t="shared" si="5"/>
        <v>21529.7376</v>
      </c>
    </row>
    <row r="130" spans="1:11" ht="30.6" customHeight="1">
      <c r="A130" s="18" t="s">
        <v>305</v>
      </c>
      <c r="B130" s="19" t="s">
        <v>306</v>
      </c>
      <c r="C130" s="18" t="s">
        <v>11</v>
      </c>
      <c r="D130" s="18" t="s">
        <v>307</v>
      </c>
      <c r="E130" s="20" t="s">
        <v>17</v>
      </c>
      <c r="F130" s="21">
        <v>8.08</v>
      </c>
      <c r="G130" s="22">
        <v>1335.51</v>
      </c>
      <c r="H130">
        <f t="shared" si="3"/>
        <v>10790.9208</v>
      </c>
      <c r="I130">
        <v>1.2081</v>
      </c>
      <c r="J130" s="16">
        <f t="shared" si="4"/>
        <v>1613.43</v>
      </c>
      <c r="K130" s="70">
        <f t="shared" si="5"/>
        <v>13036.5144</v>
      </c>
    </row>
    <row r="131" spans="1:11" ht="30.6" customHeight="1">
      <c r="A131" s="18" t="s">
        <v>308</v>
      </c>
      <c r="B131" s="19" t="s">
        <v>309</v>
      </c>
      <c r="C131" s="18" t="s">
        <v>11</v>
      </c>
      <c r="D131" s="18" t="s">
        <v>310</v>
      </c>
      <c r="E131" s="20" t="s">
        <v>17</v>
      </c>
      <c r="F131" s="21">
        <v>2.52</v>
      </c>
      <c r="G131" s="22">
        <v>1720.57</v>
      </c>
      <c r="H131">
        <f t="shared" si="3"/>
        <v>4335.8364000000001</v>
      </c>
      <c r="I131">
        <v>1.2081</v>
      </c>
      <c r="J131" s="16">
        <f t="shared" si="4"/>
        <v>2078.62</v>
      </c>
      <c r="K131" s="70">
        <f t="shared" si="5"/>
        <v>5238.1224000000002</v>
      </c>
    </row>
    <row r="132" spans="1:11" ht="30.6" customHeight="1">
      <c r="A132" s="18" t="s">
        <v>311</v>
      </c>
      <c r="B132" s="19" t="s">
        <v>312</v>
      </c>
      <c r="C132" s="18" t="s">
        <v>11</v>
      </c>
      <c r="D132" s="18" t="s">
        <v>313</v>
      </c>
      <c r="E132" s="20" t="s">
        <v>17</v>
      </c>
      <c r="F132" s="21">
        <v>9.8000000000000007</v>
      </c>
      <c r="G132" s="22">
        <v>433.65</v>
      </c>
      <c r="H132">
        <f t="shared" si="3"/>
        <v>4249.7700000000004</v>
      </c>
      <c r="I132">
        <v>1.2081</v>
      </c>
      <c r="J132" s="16">
        <f t="shared" si="4"/>
        <v>523.89</v>
      </c>
      <c r="K132" s="70">
        <f t="shared" si="5"/>
        <v>5134.1220000000003</v>
      </c>
    </row>
    <row r="133" spans="1:11" ht="30.6" customHeight="1">
      <c r="A133" s="7" t="s">
        <v>314</v>
      </c>
      <c r="B133" s="86" t="s">
        <v>315</v>
      </c>
      <c r="C133" s="87"/>
      <c r="D133" s="87"/>
      <c r="E133" s="87"/>
      <c r="F133" s="87"/>
      <c r="G133" s="87"/>
      <c r="H133" s="87"/>
      <c r="I133" s="87"/>
      <c r="J133" s="87"/>
      <c r="K133" s="87"/>
    </row>
    <row r="134" spans="1:11" ht="30.6" customHeight="1">
      <c r="A134" s="18" t="s">
        <v>316</v>
      </c>
      <c r="B134" s="19" t="s">
        <v>317</v>
      </c>
      <c r="C134" s="18" t="s">
        <v>27</v>
      </c>
      <c r="D134" s="18" t="s">
        <v>318</v>
      </c>
      <c r="E134" s="20" t="s">
        <v>17</v>
      </c>
      <c r="F134" s="21">
        <v>28.52</v>
      </c>
      <c r="G134" s="22">
        <v>666.14</v>
      </c>
      <c r="H134">
        <f t="shared" si="3"/>
        <v>18998.3128</v>
      </c>
      <c r="I134">
        <v>1.2081</v>
      </c>
      <c r="J134" s="16">
        <f t="shared" si="4"/>
        <v>804.76</v>
      </c>
      <c r="K134" s="70">
        <f t="shared" si="5"/>
        <v>22951.7552</v>
      </c>
    </row>
    <row r="135" spans="1:11" ht="30.6" customHeight="1">
      <c r="A135" s="18" t="s">
        <v>319</v>
      </c>
      <c r="B135" s="19" t="s">
        <v>320</v>
      </c>
      <c r="C135" s="18" t="s">
        <v>27</v>
      </c>
      <c r="D135" s="18" t="s">
        <v>321</v>
      </c>
      <c r="E135" s="20" t="s">
        <v>17</v>
      </c>
      <c r="F135" s="21">
        <v>39.93</v>
      </c>
      <c r="G135" s="22">
        <v>389.04</v>
      </c>
      <c r="H135">
        <f t="shared" si="3"/>
        <v>15534.367200000001</v>
      </c>
      <c r="I135">
        <v>1.2081</v>
      </c>
      <c r="J135" s="16">
        <f t="shared" si="4"/>
        <v>470</v>
      </c>
      <c r="K135" s="70">
        <f t="shared" si="5"/>
        <v>18767.099999999999</v>
      </c>
    </row>
    <row r="136" spans="1:11" ht="30.6" customHeight="1">
      <c r="A136" s="18" t="s">
        <v>322</v>
      </c>
      <c r="B136" s="19" t="s">
        <v>323</v>
      </c>
      <c r="C136" s="18" t="s">
        <v>27</v>
      </c>
      <c r="D136" s="18" t="s">
        <v>324</v>
      </c>
      <c r="E136" s="20" t="s">
        <v>17</v>
      </c>
      <c r="F136" s="21">
        <v>4.32</v>
      </c>
      <c r="G136" s="22">
        <v>349.75</v>
      </c>
      <c r="H136">
        <f t="shared" si="3"/>
        <v>1510.92</v>
      </c>
      <c r="I136">
        <v>1.2081</v>
      </c>
      <c r="J136" s="16">
        <f t="shared" si="4"/>
        <v>422.53</v>
      </c>
      <c r="K136" s="70">
        <f t="shared" si="5"/>
        <v>1825.3296</v>
      </c>
    </row>
    <row r="137" spans="1:11" ht="30.6" customHeight="1">
      <c r="A137" s="7" t="s">
        <v>325</v>
      </c>
      <c r="B137" s="86" t="s">
        <v>326</v>
      </c>
      <c r="C137" s="87"/>
      <c r="D137" s="87"/>
      <c r="E137" s="87"/>
      <c r="F137" s="87"/>
      <c r="G137" s="87"/>
      <c r="H137" s="87"/>
      <c r="I137" s="87"/>
      <c r="J137" s="87"/>
      <c r="K137" s="87"/>
    </row>
    <row r="138" spans="1:11" ht="30.6" customHeight="1">
      <c r="A138" s="7" t="s">
        <v>327</v>
      </c>
      <c r="B138" s="86" t="s">
        <v>328</v>
      </c>
      <c r="C138" s="87"/>
      <c r="D138" s="87"/>
      <c r="E138" s="87"/>
      <c r="F138" s="87"/>
      <c r="G138" s="87"/>
      <c r="H138" s="87"/>
      <c r="I138" s="87"/>
      <c r="J138" s="87"/>
      <c r="K138" s="87"/>
    </row>
    <row r="139" spans="1:11" ht="30.6" customHeight="1">
      <c r="A139" s="18" t="s">
        <v>329</v>
      </c>
      <c r="B139" s="19" t="s">
        <v>330</v>
      </c>
      <c r="C139" s="18" t="s">
        <v>11</v>
      </c>
      <c r="D139" s="18" t="s">
        <v>331</v>
      </c>
      <c r="E139" s="20" t="s">
        <v>17</v>
      </c>
      <c r="F139" s="21">
        <v>3.15</v>
      </c>
      <c r="G139" s="22">
        <v>703.93</v>
      </c>
      <c r="H139" s="42">
        <f t="shared" si="3"/>
        <v>2217.3795</v>
      </c>
      <c r="I139" s="42">
        <v>1.2081</v>
      </c>
      <c r="J139" s="43">
        <f t="shared" si="4"/>
        <v>850.42</v>
      </c>
      <c r="K139" s="69">
        <f t="shared" si="5"/>
        <v>2678.8229999999999</v>
      </c>
    </row>
    <row r="140" spans="1:11" ht="30.6" customHeight="1">
      <c r="A140" s="7" t="s">
        <v>332</v>
      </c>
      <c r="B140" s="86" t="s">
        <v>333</v>
      </c>
      <c r="C140" s="87"/>
      <c r="D140" s="87"/>
      <c r="E140" s="87"/>
      <c r="F140" s="87"/>
      <c r="G140" s="87"/>
      <c r="H140" s="87"/>
      <c r="I140" s="87"/>
      <c r="J140" s="87"/>
      <c r="K140" s="87"/>
    </row>
    <row r="141" spans="1:11" ht="30.6" customHeight="1">
      <c r="A141" s="18" t="s">
        <v>334</v>
      </c>
      <c r="B141" s="19" t="s">
        <v>335</v>
      </c>
      <c r="C141" s="18" t="s">
        <v>11</v>
      </c>
      <c r="D141" s="18" t="s">
        <v>336</v>
      </c>
      <c r="E141" s="20" t="s">
        <v>29</v>
      </c>
      <c r="F141" s="21">
        <v>9</v>
      </c>
      <c r="G141" s="22">
        <v>507.56</v>
      </c>
      <c r="H141">
        <f t="shared" si="3"/>
        <v>4568.04</v>
      </c>
      <c r="I141">
        <v>1.2081</v>
      </c>
      <c r="J141" s="16">
        <f t="shared" si="4"/>
        <v>613.17999999999995</v>
      </c>
      <c r="K141" s="70">
        <f t="shared" si="5"/>
        <v>5518.62</v>
      </c>
    </row>
    <row r="142" spans="1:11" ht="30.6" customHeight="1">
      <c r="A142" s="18" t="s">
        <v>337</v>
      </c>
      <c r="B142" s="19" t="s">
        <v>338</v>
      </c>
      <c r="C142" s="18" t="s">
        <v>11</v>
      </c>
      <c r="D142" s="18" t="s">
        <v>339</v>
      </c>
      <c r="E142" s="20" t="s">
        <v>29</v>
      </c>
      <c r="F142" s="21">
        <v>6</v>
      </c>
      <c r="G142" s="22">
        <v>114.75</v>
      </c>
      <c r="H142">
        <f t="shared" si="3"/>
        <v>688.5</v>
      </c>
      <c r="I142">
        <v>1.2081</v>
      </c>
      <c r="J142" s="16">
        <f t="shared" si="4"/>
        <v>138.63</v>
      </c>
      <c r="K142" s="70">
        <f t="shared" si="5"/>
        <v>831.78</v>
      </c>
    </row>
    <row r="143" spans="1:11" ht="30.6" customHeight="1">
      <c r="A143" s="18" t="s">
        <v>340</v>
      </c>
      <c r="B143" s="19" t="s">
        <v>341</v>
      </c>
      <c r="C143" s="18" t="s">
        <v>11</v>
      </c>
      <c r="D143" s="18" t="s">
        <v>342</v>
      </c>
      <c r="E143" s="20" t="s">
        <v>67</v>
      </c>
      <c r="F143" s="21">
        <v>271.54000000000002</v>
      </c>
      <c r="G143" s="22">
        <v>141.12</v>
      </c>
      <c r="H143">
        <f t="shared" si="3"/>
        <v>38319.724800000004</v>
      </c>
      <c r="I143">
        <v>1.2081</v>
      </c>
      <c r="J143" s="16">
        <f t="shared" si="4"/>
        <v>170.49</v>
      </c>
      <c r="K143" s="70">
        <f t="shared" si="5"/>
        <v>46294.854600000006</v>
      </c>
    </row>
    <row r="144" spans="1:11" ht="30.6" customHeight="1">
      <c r="A144" s="18" t="s">
        <v>343</v>
      </c>
      <c r="B144" s="19" t="s">
        <v>344</v>
      </c>
      <c r="C144" s="18" t="s">
        <v>11</v>
      </c>
      <c r="D144" s="18" t="s">
        <v>345</v>
      </c>
      <c r="E144" s="20" t="s">
        <v>29</v>
      </c>
      <c r="F144" s="21">
        <v>4</v>
      </c>
      <c r="G144" s="22">
        <v>1839.2</v>
      </c>
      <c r="H144">
        <f t="shared" si="3"/>
        <v>7356.8</v>
      </c>
      <c r="I144">
        <v>1.2081</v>
      </c>
      <c r="J144" s="16">
        <f t="shared" si="4"/>
        <v>2221.94</v>
      </c>
      <c r="K144" s="70">
        <f t="shared" si="5"/>
        <v>8887.76</v>
      </c>
    </row>
    <row r="145" spans="1:16" ht="30.6" customHeight="1">
      <c r="A145" s="18" t="s">
        <v>346</v>
      </c>
      <c r="B145" s="19" t="s">
        <v>347</v>
      </c>
      <c r="C145" s="18" t="s">
        <v>11</v>
      </c>
      <c r="D145" s="18" t="s">
        <v>348</v>
      </c>
      <c r="E145" s="20" t="s">
        <v>29</v>
      </c>
      <c r="F145" s="21">
        <v>26</v>
      </c>
      <c r="G145" s="22">
        <v>348.82</v>
      </c>
      <c r="H145">
        <f t="shared" si="3"/>
        <v>9069.32</v>
      </c>
      <c r="I145">
        <v>1.2081</v>
      </c>
      <c r="J145" s="16">
        <f t="shared" si="4"/>
        <v>421.41</v>
      </c>
      <c r="K145" s="70">
        <f t="shared" si="5"/>
        <v>10956.66</v>
      </c>
    </row>
    <row r="146" spans="1:16" ht="30.6" customHeight="1">
      <c r="A146" s="18" t="s">
        <v>349</v>
      </c>
      <c r="B146" s="19" t="s">
        <v>350</v>
      </c>
      <c r="C146" s="18" t="s">
        <v>27</v>
      </c>
      <c r="D146" s="18" t="s">
        <v>351</v>
      </c>
      <c r="E146" s="20" t="s">
        <v>29</v>
      </c>
      <c r="F146" s="21">
        <v>46</v>
      </c>
      <c r="G146" s="22">
        <v>67.16</v>
      </c>
      <c r="H146">
        <f t="shared" si="3"/>
        <v>3089.3599999999997</v>
      </c>
      <c r="I146">
        <v>1.2081</v>
      </c>
      <c r="J146" s="16">
        <f t="shared" si="4"/>
        <v>81.14</v>
      </c>
      <c r="K146" s="70">
        <f t="shared" si="5"/>
        <v>3732.44</v>
      </c>
    </row>
    <row r="147" spans="1:16" ht="30.6" customHeight="1">
      <c r="A147" s="18" t="s">
        <v>352</v>
      </c>
      <c r="B147" s="19" t="s">
        <v>353</v>
      </c>
      <c r="C147" s="18" t="s">
        <v>11</v>
      </c>
      <c r="D147" s="18" t="s">
        <v>354</v>
      </c>
      <c r="E147" s="20" t="s">
        <v>17</v>
      </c>
      <c r="F147" s="21">
        <v>0.45</v>
      </c>
      <c r="G147" s="22">
        <v>811.78</v>
      </c>
      <c r="H147">
        <f t="shared" si="3"/>
        <v>365.30099999999999</v>
      </c>
      <c r="I147">
        <v>1.2081</v>
      </c>
      <c r="J147" s="16">
        <f t="shared" si="4"/>
        <v>980.71</v>
      </c>
      <c r="K147" s="70">
        <f t="shared" si="5"/>
        <v>441.31950000000001</v>
      </c>
    </row>
    <row r="148" spans="1:16">
      <c r="A148" s="83"/>
      <c r="B148" s="83"/>
      <c r="C148" s="83"/>
      <c r="D148" s="83"/>
      <c r="E148" s="83"/>
      <c r="F148" s="83"/>
      <c r="G148" s="84" t="s">
        <v>1266</v>
      </c>
      <c r="H148" s="84"/>
      <c r="I148" s="84"/>
      <c r="J148" s="84"/>
      <c r="K148" s="17">
        <f>SUM(K120:K147)</f>
        <v>253539.16470000002</v>
      </c>
      <c r="L148" s="14"/>
      <c r="M148" s="14"/>
      <c r="N148" s="14"/>
      <c r="O148" s="14"/>
      <c r="P148" s="14"/>
    </row>
    <row r="149" spans="1:16" ht="30.6" customHeight="1">
      <c r="A149" s="7">
        <v>8</v>
      </c>
      <c r="B149" s="86" t="s">
        <v>355</v>
      </c>
      <c r="C149" s="87"/>
      <c r="D149" s="87"/>
      <c r="E149" s="87"/>
      <c r="F149" s="87"/>
      <c r="G149" s="87"/>
      <c r="H149" s="87"/>
      <c r="I149" s="87"/>
      <c r="J149" s="87"/>
      <c r="K149" s="87"/>
    </row>
    <row r="150" spans="1:16" ht="30.6" customHeight="1">
      <c r="A150" s="7" t="s">
        <v>356</v>
      </c>
      <c r="B150" s="86" t="s">
        <v>357</v>
      </c>
      <c r="C150" s="87"/>
      <c r="D150" s="87"/>
      <c r="E150" s="87"/>
      <c r="F150" s="87"/>
      <c r="G150" s="87"/>
      <c r="H150" s="87"/>
      <c r="I150" s="87"/>
      <c r="J150" s="87"/>
      <c r="K150" s="87"/>
    </row>
    <row r="151" spans="1:16" ht="30.6" customHeight="1">
      <c r="A151" s="18" t="s">
        <v>358</v>
      </c>
      <c r="B151" s="19" t="s">
        <v>359</v>
      </c>
      <c r="C151" s="18" t="s">
        <v>27</v>
      </c>
      <c r="D151" s="18" t="s">
        <v>360</v>
      </c>
      <c r="E151" s="20" t="s">
        <v>17</v>
      </c>
      <c r="F151" s="21">
        <v>2042.32</v>
      </c>
      <c r="G151" s="22">
        <v>9.7200000000000006</v>
      </c>
      <c r="H151">
        <f t="shared" ref="H151:H218" si="6">SUM(G151*F151)</f>
        <v>19851.350399999999</v>
      </c>
      <c r="I151">
        <v>1.2081</v>
      </c>
      <c r="J151" s="16">
        <f t="shared" ref="J151:J218" si="7">ROUND(G151*I151,2)</f>
        <v>11.74</v>
      </c>
      <c r="K151" s="71">
        <f t="shared" ref="K151:K218" si="8">J151*F151</f>
        <v>23976.836800000001</v>
      </c>
    </row>
    <row r="152" spans="1:16" ht="30.6" customHeight="1">
      <c r="A152" s="18" t="s">
        <v>361</v>
      </c>
      <c r="B152" s="19" t="s">
        <v>362</v>
      </c>
      <c r="C152" s="18" t="s">
        <v>27</v>
      </c>
      <c r="D152" s="18" t="s">
        <v>363</v>
      </c>
      <c r="E152" s="20" t="s">
        <v>17</v>
      </c>
      <c r="F152" s="21">
        <v>1957.38</v>
      </c>
      <c r="G152" s="22">
        <v>25.62</v>
      </c>
      <c r="H152">
        <f t="shared" si="6"/>
        <v>50148.075600000004</v>
      </c>
      <c r="I152">
        <v>1.2081</v>
      </c>
      <c r="J152" s="16">
        <f t="shared" si="7"/>
        <v>30.95</v>
      </c>
      <c r="K152" s="71">
        <f t="shared" si="8"/>
        <v>60580.911</v>
      </c>
    </row>
    <row r="153" spans="1:16" ht="30.6" customHeight="1">
      <c r="A153" s="18" t="s">
        <v>364</v>
      </c>
      <c r="B153" s="19" t="s">
        <v>365</v>
      </c>
      <c r="C153" s="18" t="s">
        <v>27</v>
      </c>
      <c r="D153" s="18" t="s">
        <v>366</v>
      </c>
      <c r="E153" s="20" t="s">
        <v>17</v>
      </c>
      <c r="F153" s="21">
        <v>84.9</v>
      </c>
      <c r="G153" s="22">
        <v>24.77</v>
      </c>
      <c r="H153">
        <f t="shared" si="6"/>
        <v>2102.973</v>
      </c>
      <c r="I153">
        <v>1.2081</v>
      </c>
      <c r="J153" s="16">
        <f t="shared" si="7"/>
        <v>29.92</v>
      </c>
      <c r="K153" s="71">
        <f t="shared" si="8"/>
        <v>2540.2080000000005</v>
      </c>
    </row>
    <row r="154" spans="1:16" ht="30.6" customHeight="1">
      <c r="A154" s="7" t="s">
        <v>367</v>
      </c>
      <c r="B154" s="86" t="s">
        <v>368</v>
      </c>
      <c r="C154" s="87"/>
      <c r="D154" s="87"/>
      <c r="E154" s="87"/>
      <c r="F154" s="87"/>
      <c r="G154" s="87"/>
      <c r="H154" s="87"/>
      <c r="I154" s="87"/>
      <c r="J154" s="87"/>
      <c r="K154" s="87"/>
    </row>
    <row r="155" spans="1:16" ht="30.6" customHeight="1">
      <c r="A155" s="18" t="s">
        <v>369</v>
      </c>
      <c r="B155" s="19" t="s">
        <v>370</v>
      </c>
      <c r="C155" s="18" t="s">
        <v>27</v>
      </c>
      <c r="D155" s="18" t="s">
        <v>371</v>
      </c>
      <c r="E155" s="20" t="s">
        <v>17</v>
      </c>
      <c r="F155" s="21">
        <v>211.41</v>
      </c>
      <c r="G155" s="22">
        <v>90.23</v>
      </c>
      <c r="H155" s="42">
        <f t="shared" si="6"/>
        <v>19075.524300000001</v>
      </c>
      <c r="I155" s="42">
        <v>1.2081</v>
      </c>
      <c r="J155" s="43">
        <f t="shared" si="7"/>
        <v>109.01</v>
      </c>
      <c r="K155" s="69">
        <f t="shared" si="8"/>
        <v>23045.804100000001</v>
      </c>
    </row>
    <row r="156" spans="1:16">
      <c r="A156" s="83"/>
      <c r="B156" s="83"/>
      <c r="C156" s="83"/>
      <c r="D156" s="83"/>
      <c r="E156" s="83"/>
      <c r="F156" s="83"/>
      <c r="G156" s="84" t="s">
        <v>1267</v>
      </c>
      <c r="H156" s="84"/>
      <c r="I156" s="84"/>
      <c r="J156" s="84"/>
      <c r="K156" s="17">
        <f>SUM(K151:K155)</f>
        <v>110143.7599</v>
      </c>
      <c r="L156" s="14"/>
      <c r="M156" s="14"/>
      <c r="N156" s="14"/>
      <c r="O156" s="14"/>
      <c r="P156" s="14"/>
    </row>
    <row r="157" spans="1:16" ht="30.6" customHeight="1">
      <c r="A157" s="7">
        <v>9</v>
      </c>
      <c r="B157" s="86" t="s">
        <v>372</v>
      </c>
      <c r="C157" s="87"/>
      <c r="D157" s="87"/>
      <c r="E157" s="87"/>
      <c r="F157" s="87"/>
      <c r="G157" s="87"/>
      <c r="H157" s="87"/>
      <c r="I157" s="87"/>
      <c r="J157" s="87"/>
      <c r="K157" s="87"/>
    </row>
    <row r="158" spans="1:16" ht="30.6" customHeight="1">
      <c r="A158" s="7" t="s">
        <v>373</v>
      </c>
      <c r="B158" s="86" t="s">
        <v>357</v>
      </c>
      <c r="C158" s="87"/>
      <c r="D158" s="87"/>
      <c r="E158" s="87"/>
      <c r="F158" s="87"/>
      <c r="G158" s="87"/>
      <c r="H158" s="87"/>
      <c r="I158" s="87"/>
      <c r="J158" s="87"/>
      <c r="K158" s="87"/>
    </row>
    <row r="159" spans="1:16" ht="30.6" customHeight="1">
      <c r="A159" s="18" t="s">
        <v>374</v>
      </c>
      <c r="B159" s="19" t="s">
        <v>375</v>
      </c>
      <c r="C159" s="18" t="s">
        <v>27</v>
      </c>
      <c r="D159" s="18" t="s">
        <v>376</v>
      </c>
      <c r="E159" s="20" t="s">
        <v>17</v>
      </c>
      <c r="F159" s="21">
        <v>434.27</v>
      </c>
      <c r="G159" s="22">
        <v>83.55</v>
      </c>
      <c r="H159">
        <f t="shared" si="6"/>
        <v>36283.258499999996</v>
      </c>
      <c r="I159">
        <v>1.2081</v>
      </c>
      <c r="J159" s="16">
        <f t="shared" si="7"/>
        <v>100.94</v>
      </c>
      <c r="K159" s="70">
        <f t="shared" si="8"/>
        <v>43835.213799999998</v>
      </c>
    </row>
    <row r="160" spans="1:16" ht="30.6" customHeight="1">
      <c r="A160" s="18" t="s">
        <v>377</v>
      </c>
      <c r="B160" s="19" t="s">
        <v>378</v>
      </c>
      <c r="C160" s="18" t="s">
        <v>11</v>
      </c>
      <c r="D160" s="18" t="s">
        <v>379</v>
      </c>
      <c r="E160" s="20" t="s">
        <v>17</v>
      </c>
      <c r="F160" s="21">
        <v>434.27</v>
      </c>
      <c r="G160" s="22">
        <v>37.659999999999997</v>
      </c>
      <c r="H160">
        <f t="shared" si="6"/>
        <v>16354.608199999997</v>
      </c>
      <c r="I160">
        <v>1.2081</v>
      </c>
      <c r="J160" s="16">
        <f t="shared" si="7"/>
        <v>45.5</v>
      </c>
      <c r="K160" s="70">
        <f t="shared" si="8"/>
        <v>19759.285</v>
      </c>
    </row>
    <row r="161" spans="1:16" ht="30.6" customHeight="1">
      <c r="A161" s="7" t="s">
        <v>380</v>
      </c>
      <c r="B161" s="86" t="s">
        <v>381</v>
      </c>
      <c r="C161" s="87"/>
      <c r="D161" s="87"/>
      <c r="E161" s="87"/>
      <c r="F161" s="87"/>
      <c r="G161" s="87"/>
      <c r="H161" s="87"/>
      <c r="I161" s="87"/>
      <c r="J161" s="87"/>
      <c r="K161" s="87"/>
    </row>
    <row r="162" spans="1:16" ht="30.6" customHeight="1">
      <c r="A162" s="18" t="s">
        <v>382</v>
      </c>
      <c r="B162" s="19" t="s">
        <v>383</v>
      </c>
      <c r="C162" s="18" t="s">
        <v>11</v>
      </c>
      <c r="D162" s="18" t="s">
        <v>384</v>
      </c>
      <c r="E162" s="20" t="s">
        <v>17</v>
      </c>
      <c r="F162" s="21">
        <v>366.29</v>
      </c>
      <c r="G162" s="22">
        <v>76.2</v>
      </c>
      <c r="H162" s="42">
        <f t="shared" si="6"/>
        <v>27911.298000000003</v>
      </c>
      <c r="I162" s="42">
        <v>1.2081</v>
      </c>
      <c r="J162" s="43">
        <f t="shared" si="7"/>
        <v>92.06</v>
      </c>
      <c r="K162" s="69">
        <f t="shared" si="8"/>
        <v>33720.657400000004</v>
      </c>
    </row>
    <row r="163" spans="1:16" ht="30.6" customHeight="1">
      <c r="A163" s="18" t="s">
        <v>385</v>
      </c>
      <c r="B163" s="19" t="s">
        <v>386</v>
      </c>
      <c r="C163" s="18" t="s">
        <v>11</v>
      </c>
      <c r="D163" s="18" t="s">
        <v>387</v>
      </c>
      <c r="E163" s="20" t="s">
        <v>17</v>
      </c>
      <c r="F163" s="21">
        <v>67.98</v>
      </c>
      <c r="G163" s="22">
        <v>40.950000000000003</v>
      </c>
      <c r="H163" s="42">
        <f t="shared" si="6"/>
        <v>2783.7810000000004</v>
      </c>
      <c r="I163" s="42">
        <v>1.2081</v>
      </c>
      <c r="J163" s="43">
        <f t="shared" si="7"/>
        <v>49.47</v>
      </c>
      <c r="K163" s="69">
        <f t="shared" si="8"/>
        <v>3362.9706000000001</v>
      </c>
    </row>
    <row r="164" spans="1:16" ht="30.6" customHeight="1">
      <c r="A164" s="7" t="s">
        <v>388</v>
      </c>
      <c r="B164" s="86" t="s">
        <v>389</v>
      </c>
      <c r="C164" s="87"/>
      <c r="D164" s="87"/>
      <c r="E164" s="87"/>
      <c r="F164" s="87"/>
      <c r="G164" s="87"/>
      <c r="H164" s="87"/>
      <c r="I164" s="87"/>
      <c r="J164" s="87"/>
      <c r="K164" s="87"/>
    </row>
    <row r="165" spans="1:16" ht="30.6" customHeight="1">
      <c r="A165" s="27" t="s">
        <v>390</v>
      </c>
      <c r="B165" s="27" t="s">
        <v>391</v>
      </c>
      <c r="C165" s="27" t="s">
        <v>11</v>
      </c>
      <c r="D165" s="27" t="s">
        <v>392</v>
      </c>
      <c r="E165" s="27" t="s">
        <v>67</v>
      </c>
      <c r="F165" s="28">
        <v>371.25</v>
      </c>
      <c r="G165" s="29">
        <v>19.940000000000001</v>
      </c>
      <c r="H165" s="30">
        <f t="shared" si="6"/>
        <v>7402.7250000000004</v>
      </c>
      <c r="I165" s="30">
        <v>1.2081</v>
      </c>
      <c r="J165" s="31">
        <f t="shared" si="7"/>
        <v>24.09</v>
      </c>
      <c r="K165" s="72">
        <f t="shared" si="8"/>
        <v>8943.4125000000004</v>
      </c>
    </row>
    <row r="166" spans="1:16">
      <c r="A166" s="83"/>
      <c r="B166" s="83"/>
      <c r="C166" s="83"/>
      <c r="D166" s="83"/>
      <c r="E166" s="83"/>
      <c r="F166" s="83"/>
      <c r="G166" s="84" t="s">
        <v>1268</v>
      </c>
      <c r="H166" s="84"/>
      <c r="I166" s="84"/>
      <c r="J166" s="84"/>
      <c r="K166" s="17">
        <f>SUM(K159:K165)</f>
        <v>109621.5393</v>
      </c>
      <c r="L166" s="14"/>
      <c r="M166" s="14"/>
      <c r="N166" s="14"/>
      <c r="O166" s="14"/>
      <c r="P166" s="14"/>
    </row>
    <row r="167" spans="1:16" ht="30.6" customHeight="1">
      <c r="A167" s="7">
        <v>10</v>
      </c>
      <c r="B167" s="86" t="s">
        <v>393</v>
      </c>
      <c r="C167" s="87"/>
      <c r="D167" s="87"/>
      <c r="E167" s="87"/>
      <c r="F167" s="87"/>
      <c r="G167" s="87"/>
      <c r="H167" s="87"/>
      <c r="I167" s="87"/>
      <c r="J167" s="87"/>
      <c r="K167" s="87"/>
    </row>
    <row r="168" spans="1:16" ht="30.6" customHeight="1">
      <c r="A168" s="7" t="s">
        <v>394</v>
      </c>
      <c r="B168" s="86" t="s">
        <v>357</v>
      </c>
      <c r="C168" s="87"/>
      <c r="D168" s="87"/>
      <c r="E168" s="87"/>
      <c r="F168" s="87"/>
      <c r="G168" s="87"/>
      <c r="H168" s="87"/>
      <c r="I168" s="87"/>
      <c r="J168" s="87"/>
      <c r="K168" s="87"/>
    </row>
    <row r="169" spans="1:16" ht="30.6" customHeight="1">
      <c r="A169" s="32" t="s">
        <v>395</v>
      </c>
      <c r="B169" s="32" t="s">
        <v>396</v>
      </c>
      <c r="C169" s="32" t="s">
        <v>27</v>
      </c>
      <c r="D169" s="32" t="s">
        <v>397</v>
      </c>
      <c r="E169" s="32" t="s">
        <v>42</v>
      </c>
      <c r="F169" s="33">
        <v>57.9</v>
      </c>
      <c r="G169" s="34">
        <v>683.13</v>
      </c>
      <c r="H169" s="42">
        <f t="shared" si="6"/>
        <v>39553.226999999999</v>
      </c>
      <c r="I169" s="42">
        <v>1.2081</v>
      </c>
      <c r="J169" s="43">
        <f t="shared" si="7"/>
        <v>825.29</v>
      </c>
      <c r="K169" s="73">
        <f t="shared" si="8"/>
        <v>47784.290999999997</v>
      </c>
    </row>
    <row r="170" spans="1:16">
      <c r="A170" s="83"/>
      <c r="B170" s="83"/>
      <c r="C170" s="83"/>
      <c r="D170" s="83"/>
      <c r="E170" s="83"/>
      <c r="F170" s="83"/>
      <c r="G170" s="84" t="s">
        <v>1269</v>
      </c>
      <c r="H170" s="84"/>
      <c r="I170" s="84"/>
      <c r="J170" s="84"/>
      <c r="K170" s="17">
        <f>SUM(K169)</f>
        <v>47784.290999999997</v>
      </c>
      <c r="L170" s="14"/>
      <c r="M170" s="14"/>
      <c r="N170" s="14"/>
      <c r="O170" s="14"/>
      <c r="P170" s="14"/>
    </row>
    <row r="171" spans="1:16" ht="30.6" customHeight="1">
      <c r="A171" s="7">
        <v>11</v>
      </c>
      <c r="B171" s="86" t="s">
        <v>398</v>
      </c>
      <c r="C171" s="87"/>
      <c r="D171" s="87"/>
      <c r="E171" s="87"/>
      <c r="F171" s="87"/>
      <c r="G171" s="87"/>
      <c r="H171" s="87"/>
      <c r="I171" s="87"/>
      <c r="J171" s="87"/>
      <c r="K171" s="87"/>
    </row>
    <row r="172" spans="1:16" ht="30.6" customHeight="1">
      <c r="A172" s="7" t="s">
        <v>399</v>
      </c>
      <c r="B172" s="86" t="s">
        <v>400</v>
      </c>
      <c r="C172" s="87"/>
      <c r="D172" s="87"/>
      <c r="E172" s="87"/>
      <c r="F172" s="87"/>
      <c r="G172" s="87"/>
      <c r="H172" s="87"/>
      <c r="I172" s="87"/>
      <c r="J172" s="87"/>
      <c r="K172" s="87"/>
    </row>
    <row r="173" spans="1:16" ht="30.6" customHeight="1">
      <c r="A173" s="27" t="s">
        <v>401</v>
      </c>
      <c r="B173" s="47" t="s">
        <v>402</v>
      </c>
      <c r="C173" s="27" t="s">
        <v>27</v>
      </c>
      <c r="D173" s="27" t="s">
        <v>403</v>
      </c>
      <c r="E173" s="48" t="s">
        <v>17</v>
      </c>
      <c r="F173" s="49">
        <v>528.80999999999995</v>
      </c>
      <c r="G173" s="50">
        <v>80.489999999999995</v>
      </c>
      <c r="H173" s="2">
        <f t="shared" si="6"/>
        <v>42563.916899999997</v>
      </c>
      <c r="I173" s="2">
        <v>1.2081</v>
      </c>
      <c r="J173" s="38">
        <f t="shared" si="7"/>
        <v>97.24</v>
      </c>
      <c r="K173" s="71">
        <f t="shared" si="8"/>
        <v>51421.484399999994</v>
      </c>
    </row>
    <row r="174" spans="1:16">
      <c r="A174" s="83"/>
      <c r="B174" s="83"/>
      <c r="C174" s="83"/>
      <c r="D174" s="83"/>
      <c r="E174" s="83"/>
      <c r="F174" s="83"/>
      <c r="G174" s="84" t="s">
        <v>1270</v>
      </c>
      <c r="H174" s="84"/>
      <c r="I174" s="84"/>
      <c r="J174" s="84"/>
      <c r="K174" s="17">
        <f>SUM(K173)</f>
        <v>51421.484399999994</v>
      </c>
      <c r="L174" s="14"/>
      <c r="M174" s="14"/>
      <c r="N174" s="14"/>
      <c r="O174" s="14"/>
      <c r="P174" s="14"/>
    </row>
    <row r="175" spans="1:16" ht="30.6" customHeight="1">
      <c r="A175" s="7">
        <v>12</v>
      </c>
      <c r="B175" s="86" t="s">
        <v>404</v>
      </c>
      <c r="C175" s="87"/>
      <c r="D175" s="87"/>
      <c r="E175" s="87"/>
      <c r="F175" s="87"/>
      <c r="G175" s="87"/>
      <c r="H175" s="87"/>
      <c r="I175" s="87"/>
      <c r="J175" s="87"/>
      <c r="K175" s="87"/>
    </row>
    <row r="176" spans="1:16" ht="30.6" customHeight="1">
      <c r="A176" s="7" t="s">
        <v>405</v>
      </c>
      <c r="B176" s="86" t="s">
        <v>406</v>
      </c>
      <c r="C176" s="87"/>
      <c r="D176" s="87"/>
      <c r="E176" s="87"/>
      <c r="F176" s="87"/>
      <c r="G176" s="87"/>
      <c r="H176" s="87"/>
      <c r="I176" s="87"/>
      <c r="J176" s="87"/>
      <c r="K176" s="87"/>
    </row>
    <row r="177" spans="1:16" ht="30.6" customHeight="1">
      <c r="A177" s="18" t="s">
        <v>407</v>
      </c>
      <c r="B177" s="18" t="s">
        <v>408</v>
      </c>
      <c r="C177" s="18" t="s">
        <v>27</v>
      </c>
      <c r="D177" s="18" t="s">
        <v>409</v>
      </c>
      <c r="E177" s="18" t="s">
        <v>17</v>
      </c>
      <c r="F177" s="23">
        <v>715.44</v>
      </c>
      <c r="G177" s="24">
        <v>5.0599999999999996</v>
      </c>
      <c r="H177" s="52">
        <f t="shared" si="6"/>
        <v>3620.1264000000001</v>
      </c>
      <c r="I177" s="52">
        <v>1.2081</v>
      </c>
      <c r="J177" s="53">
        <f t="shared" si="7"/>
        <v>6.11</v>
      </c>
      <c r="K177" s="74">
        <f t="shared" si="8"/>
        <v>4371.3384000000005</v>
      </c>
    </row>
    <row r="178" spans="1:16" ht="30.6" customHeight="1">
      <c r="A178" s="18" t="s">
        <v>410</v>
      </c>
      <c r="B178" s="18" t="s">
        <v>411</v>
      </c>
      <c r="C178" s="18" t="s">
        <v>27</v>
      </c>
      <c r="D178" s="18" t="s">
        <v>412</v>
      </c>
      <c r="E178" s="18" t="s">
        <v>17</v>
      </c>
      <c r="F178" s="23">
        <v>1349.77</v>
      </c>
      <c r="G178" s="24">
        <v>14.6</v>
      </c>
      <c r="H178" s="52">
        <f t="shared" si="6"/>
        <v>19706.642</v>
      </c>
      <c r="I178" s="52">
        <v>1.2081</v>
      </c>
      <c r="J178" s="53">
        <f t="shared" si="7"/>
        <v>17.64</v>
      </c>
      <c r="K178" s="74">
        <f t="shared" si="8"/>
        <v>23809.942800000001</v>
      </c>
    </row>
    <row r="179" spans="1:16" ht="30.6" customHeight="1">
      <c r="A179" s="18" t="s">
        <v>413</v>
      </c>
      <c r="B179" s="18" t="s">
        <v>414</v>
      </c>
      <c r="C179" s="18" t="s">
        <v>27</v>
      </c>
      <c r="D179" s="18" t="s">
        <v>415</v>
      </c>
      <c r="E179" s="18" t="s">
        <v>17</v>
      </c>
      <c r="F179" s="23">
        <v>715.44</v>
      </c>
      <c r="G179" s="24">
        <v>23.67</v>
      </c>
      <c r="H179" s="52">
        <f t="shared" si="6"/>
        <v>16934.464800000002</v>
      </c>
      <c r="I179" s="52">
        <v>1.2081</v>
      </c>
      <c r="J179" s="53">
        <f t="shared" si="7"/>
        <v>28.6</v>
      </c>
      <c r="K179" s="74">
        <f t="shared" si="8"/>
        <v>20461.584000000003</v>
      </c>
    </row>
    <row r="180" spans="1:16" ht="30.6" customHeight="1">
      <c r="A180" s="18" t="s">
        <v>416</v>
      </c>
      <c r="B180" s="18" t="s">
        <v>417</v>
      </c>
      <c r="C180" s="18" t="s">
        <v>27</v>
      </c>
      <c r="D180" s="18" t="s">
        <v>418</v>
      </c>
      <c r="E180" s="18" t="s">
        <v>17</v>
      </c>
      <c r="F180" s="23">
        <v>1349.77</v>
      </c>
      <c r="G180" s="24">
        <v>11.34</v>
      </c>
      <c r="H180" s="52">
        <f t="shared" si="6"/>
        <v>15306.391799999999</v>
      </c>
      <c r="I180" s="52">
        <v>1.2081</v>
      </c>
      <c r="J180" s="53">
        <f t="shared" si="7"/>
        <v>13.7</v>
      </c>
      <c r="K180" s="74">
        <f t="shared" si="8"/>
        <v>18491.848999999998</v>
      </c>
    </row>
    <row r="181" spans="1:16" ht="30.6" customHeight="1">
      <c r="A181" s="18" t="s">
        <v>419</v>
      </c>
      <c r="B181" s="18" t="s">
        <v>420</v>
      </c>
      <c r="C181" s="18" t="s">
        <v>27</v>
      </c>
      <c r="D181" s="18" t="s">
        <v>421</v>
      </c>
      <c r="E181" s="18" t="s">
        <v>17</v>
      </c>
      <c r="F181" s="23">
        <v>1021.14</v>
      </c>
      <c r="G181" s="24">
        <v>15.84</v>
      </c>
      <c r="H181" s="52">
        <f t="shared" si="6"/>
        <v>16174.857599999999</v>
      </c>
      <c r="I181" s="52">
        <v>1.2081</v>
      </c>
      <c r="J181" s="53">
        <f t="shared" si="7"/>
        <v>19.14</v>
      </c>
      <c r="K181" s="74">
        <f t="shared" si="8"/>
        <v>19544.619600000002</v>
      </c>
    </row>
    <row r="182" spans="1:16" ht="30.6" customHeight="1">
      <c r="A182" s="7" t="s">
        <v>422</v>
      </c>
      <c r="B182" s="86" t="s">
        <v>423</v>
      </c>
      <c r="C182" s="87"/>
      <c r="D182" s="87"/>
      <c r="E182" s="87"/>
      <c r="F182" s="87"/>
      <c r="G182" s="87"/>
      <c r="H182" s="87"/>
      <c r="I182" s="87"/>
      <c r="J182" s="87"/>
      <c r="K182" s="87"/>
    </row>
    <row r="183" spans="1:16" ht="30.6" customHeight="1">
      <c r="A183" s="20" t="s">
        <v>424</v>
      </c>
      <c r="B183" s="20" t="s">
        <v>425</v>
      </c>
      <c r="C183" s="20" t="s">
        <v>27</v>
      </c>
      <c r="D183" s="20" t="s">
        <v>426</v>
      </c>
      <c r="E183" s="20" t="s">
        <v>17</v>
      </c>
      <c r="F183" s="45">
        <v>528.80999999999995</v>
      </c>
      <c r="G183" s="46">
        <v>26.91</v>
      </c>
      <c r="H183" s="44">
        <f t="shared" si="6"/>
        <v>14230.277099999999</v>
      </c>
      <c r="I183" s="44">
        <v>1.2081</v>
      </c>
      <c r="J183" s="51">
        <f t="shared" si="7"/>
        <v>32.51</v>
      </c>
      <c r="K183" s="69">
        <f t="shared" si="8"/>
        <v>17191.613099999999</v>
      </c>
    </row>
    <row r="184" spans="1:16" ht="30.6" customHeight="1">
      <c r="A184" s="20" t="s">
        <v>427</v>
      </c>
      <c r="B184" s="20" t="s">
        <v>428</v>
      </c>
      <c r="C184" s="20" t="s">
        <v>27</v>
      </c>
      <c r="D184" s="20" t="s">
        <v>429</v>
      </c>
      <c r="E184" s="20" t="s">
        <v>17</v>
      </c>
      <c r="F184" s="45">
        <v>528.80999999999995</v>
      </c>
      <c r="G184" s="46">
        <v>14.36</v>
      </c>
      <c r="H184" s="44">
        <f t="shared" si="6"/>
        <v>7593.7115999999987</v>
      </c>
      <c r="I184" s="44">
        <v>1.2081</v>
      </c>
      <c r="J184" s="51">
        <f t="shared" si="7"/>
        <v>17.350000000000001</v>
      </c>
      <c r="K184" s="69">
        <f t="shared" si="8"/>
        <v>9174.8534999999993</v>
      </c>
    </row>
    <row r="185" spans="1:16" ht="30.6" customHeight="1">
      <c r="A185" s="7" t="s">
        <v>430</v>
      </c>
      <c r="B185" s="88" t="s">
        <v>272</v>
      </c>
      <c r="C185" s="89"/>
      <c r="D185" s="89"/>
      <c r="E185" s="89"/>
      <c r="F185" s="89"/>
      <c r="G185" s="89"/>
      <c r="H185" s="89"/>
      <c r="I185" s="89"/>
      <c r="J185" s="89"/>
      <c r="K185" s="89"/>
    </row>
    <row r="186" spans="1:16" ht="30.6" customHeight="1">
      <c r="A186" s="18" t="s">
        <v>431</v>
      </c>
      <c r="B186" s="18" t="s">
        <v>432</v>
      </c>
      <c r="C186" s="18" t="s">
        <v>27</v>
      </c>
      <c r="D186" s="18" t="s">
        <v>433</v>
      </c>
      <c r="E186" s="18" t="s">
        <v>17</v>
      </c>
      <c r="F186" s="23">
        <v>61.69</v>
      </c>
      <c r="G186" s="24">
        <v>30.91</v>
      </c>
      <c r="H186" s="52">
        <f t="shared" si="6"/>
        <v>1906.8379</v>
      </c>
      <c r="I186" s="52">
        <v>1.2081</v>
      </c>
      <c r="J186" s="53">
        <f t="shared" si="7"/>
        <v>37.340000000000003</v>
      </c>
      <c r="K186" s="74">
        <f t="shared" si="8"/>
        <v>2303.5046000000002</v>
      </c>
    </row>
    <row r="187" spans="1:16" ht="30.6" customHeight="1">
      <c r="A187" s="18" t="s">
        <v>434</v>
      </c>
      <c r="B187" s="18" t="s">
        <v>435</v>
      </c>
      <c r="C187" s="18" t="s">
        <v>27</v>
      </c>
      <c r="D187" s="18" t="s">
        <v>436</v>
      </c>
      <c r="E187" s="18" t="s">
        <v>17</v>
      </c>
      <c r="F187" s="23">
        <v>61.69</v>
      </c>
      <c r="G187" s="24">
        <v>21.17</v>
      </c>
      <c r="H187" s="52">
        <f t="shared" si="6"/>
        <v>1305.9773</v>
      </c>
      <c r="I187" s="52">
        <v>1.2081</v>
      </c>
      <c r="J187" s="53">
        <f t="shared" si="7"/>
        <v>25.58</v>
      </c>
      <c r="K187" s="74">
        <f t="shared" si="8"/>
        <v>1578.0301999999999</v>
      </c>
    </row>
    <row r="188" spans="1:16">
      <c r="A188" s="83"/>
      <c r="B188" s="83"/>
      <c r="C188" s="83"/>
      <c r="D188" s="83"/>
      <c r="E188" s="83"/>
      <c r="F188" s="83"/>
      <c r="G188" s="84" t="s">
        <v>1271</v>
      </c>
      <c r="H188" s="84"/>
      <c r="I188" s="84"/>
      <c r="J188" s="84"/>
      <c r="K188" s="17">
        <f>SUM(K177:K187)</f>
        <v>116927.3352</v>
      </c>
      <c r="L188" s="14"/>
      <c r="M188" s="14"/>
      <c r="N188" s="14"/>
      <c r="O188" s="14"/>
      <c r="P188" s="14"/>
    </row>
    <row r="189" spans="1:16" ht="30.6" customHeight="1">
      <c r="A189" s="7">
        <v>13</v>
      </c>
      <c r="B189" s="86" t="s">
        <v>437</v>
      </c>
      <c r="C189" s="87"/>
      <c r="D189" s="87"/>
      <c r="E189" s="87"/>
      <c r="F189" s="87"/>
      <c r="G189" s="87"/>
      <c r="H189" s="87"/>
      <c r="I189" s="87"/>
      <c r="J189" s="87"/>
      <c r="K189" s="87"/>
    </row>
    <row r="190" spans="1:16" ht="30.6" customHeight="1">
      <c r="A190" s="32" t="s">
        <v>438</v>
      </c>
      <c r="B190" s="32" t="s">
        <v>439</v>
      </c>
      <c r="C190" s="32" t="s">
        <v>11</v>
      </c>
      <c r="D190" s="32" t="s">
        <v>440</v>
      </c>
      <c r="E190" s="32" t="s">
        <v>17</v>
      </c>
      <c r="F190" s="33">
        <v>19.8</v>
      </c>
      <c r="G190" s="34">
        <v>687.31</v>
      </c>
      <c r="H190" s="42">
        <f t="shared" si="6"/>
        <v>13608.737999999999</v>
      </c>
      <c r="I190" s="42">
        <v>1.2081</v>
      </c>
      <c r="J190" s="43">
        <f t="shared" si="7"/>
        <v>830.34</v>
      </c>
      <c r="K190" s="73">
        <f t="shared" si="8"/>
        <v>16440.732</v>
      </c>
    </row>
    <row r="191" spans="1:16">
      <c r="A191" s="83"/>
      <c r="B191" s="83"/>
      <c r="C191" s="83"/>
      <c r="D191" s="83"/>
      <c r="E191" s="83"/>
      <c r="F191" s="83"/>
      <c r="G191" s="84" t="s">
        <v>1271</v>
      </c>
      <c r="H191" s="84"/>
      <c r="I191" s="84"/>
      <c r="J191" s="84"/>
      <c r="K191" s="17">
        <f>SUM(K190)</f>
        <v>16440.732</v>
      </c>
      <c r="L191" s="14"/>
      <c r="M191" s="14"/>
      <c r="N191" s="14"/>
      <c r="O191" s="14"/>
      <c r="P191" s="14"/>
    </row>
    <row r="192" spans="1:16" ht="30.6" customHeight="1">
      <c r="A192" s="7">
        <v>14</v>
      </c>
      <c r="B192" s="86" t="s">
        <v>441</v>
      </c>
      <c r="C192" s="87"/>
      <c r="D192" s="87"/>
      <c r="E192" s="87"/>
      <c r="F192" s="87"/>
      <c r="G192" s="87"/>
      <c r="H192" s="87"/>
      <c r="I192" s="87"/>
      <c r="J192" s="87"/>
      <c r="K192" s="87"/>
    </row>
    <row r="193" spans="1:11" ht="30.6" customHeight="1">
      <c r="A193" s="7" t="s">
        <v>442</v>
      </c>
      <c r="B193" s="86" t="s">
        <v>443</v>
      </c>
      <c r="C193" s="87"/>
      <c r="D193" s="87"/>
      <c r="E193" s="87"/>
      <c r="F193" s="87"/>
      <c r="G193" s="87"/>
      <c r="H193" s="87"/>
      <c r="I193" s="87"/>
      <c r="J193" s="87"/>
      <c r="K193" s="87"/>
    </row>
    <row r="194" spans="1:11" ht="30.6" customHeight="1">
      <c r="A194" s="18" t="s">
        <v>444</v>
      </c>
      <c r="B194" s="18" t="s">
        <v>445</v>
      </c>
      <c r="C194" s="18" t="s">
        <v>27</v>
      </c>
      <c r="D194" s="18" t="s">
        <v>446</v>
      </c>
      <c r="E194" s="18" t="s">
        <v>29</v>
      </c>
      <c r="F194" s="23">
        <v>3</v>
      </c>
      <c r="G194" s="24">
        <v>114.15</v>
      </c>
      <c r="H194" s="52">
        <f t="shared" si="6"/>
        <v>342.45000000000005</v>
      </c>
      <c r="I194" s="52">
        <v>1.2081</v>
      </c>
      <c r="J194" s="53">
        <f t="shared" si="7"/>
        <v>137.9</v>
      </c>
      <c r="K194" s="74">
        <f t="shared" si="8"/>
        <v>413.70000000000005</v>
      </c>
    </row>
    <row r="195" spans="1:11" ht="30.6" customHeight="1">
      <c r="A195" s="7" t="s">
        <v>447</v>
      </c>
      <c r="B195" s="86" t="s">
        <v>448</v>
      </c>
      <c r="C195" s="87"/>
      <c r="D195" s="87"/>
      <c r="E195" s="87"/>
      <c r="F195" s="87"/>
      <c r="G195" s="87"/>
      <c r="H195" s="87"/>
      <c r="I195" s="87"/>
      <c r="J195" s="87"/>
      <c r="K195" s="87"/>
    </row>
    <row r="196" spans="1:11" ht="30.6" customHeight="1">
      <c r="A196" s="39" t="s">
        <v>449</v>
      </c>
      <c r="B196" s="39" t="s">
        <v>450</v>
      </c>
      <c r="C196" s="39" t="s">
        <v>27</v>
      </c>
      <c r="D196" s="39" t="s">
        <v>451</v>
      </c>
      <c r="E196" s="39" t="s">
        <v>29</v>
      </c>
      <c r="F196" s="40">
        <v>7</v>
      </c>
      <c r="G196" s="41">
        <v>540.99</v>
      </c>
      <c r="H196">
        <f t="shared" si="6"/>
        <v>3786.9300000000003</v>
      </c>
      <c r="I196">
        <v>1.2081</v>
      </c>
      <c r="J196" s="16">
        <f t="shared" si="7"/>
        <v>653.57000000000005</v>
      </c>
      <c r="K196" s="68">
        <f t="shared" si="8"/>
        <v>4574.9900000000007</v>
      </c>
    </row>
    <row r="197" spans="1:11" ht="30.6" customHeight="1">
      <c r="A197" s="39" t="s">
        <v>452</v>
      </c>
      <c r="B197" s="39" t="s">
        <v>453</v>
      </c>
      <c r="C197" s="39" t="s">
        <v>11</v>
      </c>
      <c r="D197" s="39" t="s">
        <v>454</v>
      </c>
      <c r="E197" s="39" t="s">
        <v>29</v>
      </c>
      <c r="F197" s="40">
        <v>1</v>
      </c>
      <c r="G197" s="41">
        <v>1181</v>
      </c>
      <c r="H197">
        <f t="shared" si="6"/>
        <v>1181</v>
      </c>
      <c r="I197">
        <v>1.2081</v>
      </c>
      <c r="J197" s="16">
        <f t="shared" si="7"/>
        <v>1426.77</v>
      </c>
      <c r="K197" s="68">
        <f t="shared" si="8"/>
        <v>1426.77</v>
      </c>
    </row>
    <row r="198" spans="1:11" ht="30.6" customHeight="1">
      <c r="A198" s="39" t="s">
        <v>455</v>
      </c>
      <c r="B198" s="39" t="s">
        <v>456</v>
      </c>
      <c r="C198" s="39" t="s">
        <v>27</v>
      </c>
      <c r="D198" s="39" t="s">
        <v>457</v>
      </c>
      <c r="E198" s="39" t="s">
        <v>29</v>
      </c>
      <c r="F198" s="40">
        <v>15</v>
      </c>
      <c r="G198" s="41">
        <v>434.88</v>
      </c>
      <c r="H198">
        <f t="shared" si="6"/>
        <v>6523.2</v>
      </c>
      <c r="I198">
        <v>1.2081</v>
      </c>
      <c r="J198" s="16">
        <f t="shared" si="7"/>
        <v>525.38</v>
      </c>
      <c r="K198" s="68">
        <f t="shared" si="8"/>
        <v>7880.7</v>
      </c>
    </row>
    <row r="199" spans="1:11" ht="30.6" customHeight="1">
      <c r="A199" s="39" t="s">
        <v>458</v>
      </c>
      <c r="B199" s="39" t="s">
        <v>459</v>
      </c>
      <c r="C199" s="39" t="s">
        <v>27</v>
      </c>
      <c r="D199" s="39" t="s">
        <v>460</v>
      </c>
      <c r="E199" s="39" t="s">
        <v>29</v>
      </c>
      <c r="F199" s="40">
        <v>1</v>
      </c>
      <c r="G199" s="41">
        <v>901.4</v>
      </c>
      <c r="H199">
        <f t="shared" si="6"/>
        <v>901.4</v>
      </c>
      <c r="I199">
        <v>1.2081</v>
      </c>
      <c r="J199" s="16">
        <f t="shared" si="7"/>
        <v>1088.98</v>
      </c>
      <c r="K199" s="68">
        <f t="shared" si="8"/>
        <v>1088.98</v>
      </c>
    </row>
    <row r="200" spans="1:11" ht="30.6" customHeight="1">
      <c r="A200" s="39" t="s">
        <v>461</v>
      </c>
      <c r="B200" s="39" t="s">
        <v>462</v>
      </c>
      <c r="C200" s="39" t="s">
        <v>11</v>
      </c>
      <c r="D200" s="39" t="s">
        <v>463</v>
      </c>
      <c r="E200" s="39" t="s">
        <v>29</v>
      </c>
      <c r="F200" s="40">
        <v>1</v>
      </c>
      <c r="G200" s="41">
        <v>598.76</v>
      </c>
      <c r="H200">
        <f t="shared" si="6"/>
        <v>598.76</v>
      </c>
      <c r="I200">
        <v>1.2081</v>
      </c>
      <c r="J200" s="16">
        <f t="shared" si="7"/>
        <v>723.36</v>
      </c>
      <c r="K200" s="68">
        <f t="shared" si="8"/>
        <v>723.36</v>
      </c>
    </row>
    <row r="201" spans="1:11" ht="30.6" customHeight="1">
      <c r="A201" s="39" t="s">
        <v>464</v>
      </c>
      <c r="B201" s="39" t="s">
        <v>465</v>
      </c>
      <c r="C201" s="39" t="s">
        <v>27</v>
      </c>
      <c r="D201" s="39" t="s">
        <v>466</v>
      </c>
      <c r="E201" s="39" t="s">
        <v>29</v>
      </c>
      <c r="F201" s="40">
        <v>3</v>
      </c>
      <c r="G201" s="41">
        <v>151.38</v>
      </c>
      <c r="H201">
        <f t="shared" si="6"/>
        <v>454.14</v>
      </c>
      <c r="I201">
        <v>1.2081</v>
      </c>
      <c r="J201" s="16">
        <f t="shared" si="7"/>
        <v>182.88</v>
      </c>
      <c r="K201" s="68">
        <f t="shared" si="8"/>
        <v>548.64</v>
      </c>
    </row>
    <row r="202" spans="1:11" ht="30.6" customHeight="1">
      <c r="A202" s="39" t="s">
        <v>467</v>
      </c>
      <c r="B202" s="39" t="s">
        <v>468</v>
      </c>
      <c r="C202" s="39" t="s">
        <v>11</v>
      </c>
      <c r="D202" s="39" t="s">
        <v>469</v>
      </c>
      <c r="E202" s="39" t="s">
        <v>29</v>
      </c>
      <c r="F202" s="40">
        <v>8</v>
      </c>
      <c r="G202" s="41">
        <v>127.78</v>
      </c>
      <c r="H202">
        <f t="shared" si="6"/>
        <v>1022.24</v>
      </c>
      <c r="I202">
        <v>1.2081</v>
      </c>
      <c r="J202" s="16">
        <f t="shared" si="7"/>
        <v>154.37</v>
      </c>
      <c r="K202" s="68">
        <f t="shared" si="8"/>
        <v>1234.96</v>
      </c>
    </row>
    <row r="203" spans="1:11" ht="30.6" customHeight="1">
      <c r="A203" s="7" t="s">
        <v>470</v>
      </c>
      <c r="B203" s="86" t="s">
        <v>471</v>
      </c>
      <c r="C203" s="87"/>
      <c r="D203" s="87"/>
      <c r="E203" s="87"/>
      <c r="F203" s="87"/>
      <c r="G203" s="87"/>
      <c r="H203" s="87"/>
      <c r="I203" s="87"/>
      <c r="J203" s="87"/>
      <c r="K203" s="87"/>
    </row>
    <row r="204" spans="1:11" ht="30.6" customHeight="1">
      <c r="A204" s="18" t="s">
        <v>472</v>
      </c>
      <c r="B204" s="18" t="s">
        <v>473</v>
      </c>
      <c r="C204" s="18" t="s">
        <v>11</v>
      </c>
      <c r="D204" s="18" t="s">
        <v>474</v>
      </c>
      <c r="E204" s="18" t="s">
        <v>17</v>
      </c>
      <c r="F204" s="23">
        <v>7.14</v>
      </c>
      <c r="G204" s="24">
        <v>1740.08</v>
      </c>
      <c r="H204" s="52">
        <f t="shared" si="6"/>
        <v>12424.171199999999</v>
      </c>
      <c r="I204" s="52">
        <v>1.2081</v>
      </c>
      <c r="J204" s="53">
        <f t="shared" si="7"/>
        <v>2102.19</v>
      </c>
      <c r="K204" s="74">
        <f t="shared" si="8"/>
        <v>15009.6366</v>
      </c>
    </row>
    <row r="205" spans="1:11" ht="30.6" customHeight="1">
      <c r="A205" s="18" t="s">
        <v>475</v>
      </c>
      <c r="B205" s="18" t="s">
        <v>476</v>
      </c>
      <c r="C205" s="18" t="s">
        <v>11</v>
      </c>
      <c r="D205" s="18" t="s">
        <v>477</v>
      </c>
      <c r="E205" s="18" t="s">
        <v>29</v>
      </c>
      <c r="F205" s="23">
        <v>1</v>
      </c>
      <c r="G205" s="24">
        <v>2432.1</v>
      </c>
      <c r="H205" s="52">
        <f t="shared" si="6"/>
        <v>2432.1</v>
      </c>
      <c r="I205" s="52">
        <v>1.2081</v>
      </c>
      <c r="J205" s="53">
        <f t="shared" si="7"/>
        <v>2938.22</v>
      </c>
      <c r="K205" s="74">
        <f t="shared" si="8"/>
        <v>2938.22</v>
      </c>
    </row>
    <row r="206" spans="1:11" ht="30.6" customHeight="1">
      <c r="A206" s="18" t="s">
        <v>478</v>
      </c>
      <c r="B206" s="18" t="s">
        <v>479</v>
      </c>
      <c r="C206" s="18" t="s">
        <v>27</v>
      </c>
      <c r="D206" s="18" t="s">
        <v>480</v>
      </c>
      <c r="E206" s="18" t="s">
        <v>29</v>
      </c>
      <c r="F206" s="23">
        <v>8</v>
      </c>
      <c r="G206" s="24">
        <v>208.16</v>
      </c>
      <c r="H206" s="52">
        <f t="shared" si="6"/>
        <v>1665.28</v>
      </c>
      <c r="I206" s="52">
        <v>1.2081</v>
      </c>
      <c r="J206" s="53">
        <f t="shared" si="7"/>
        <v>251.48</v>
      </c>
      <c r="K206" s="74">
        <f t="shared" si="8"/>
        <v>2011.84</v>
      </c>
    </row>
    <row r="207" spans="1:11" ht="30.6" customHeight="1">
      <c r="A207" s="18" t="s">
        <v>481</v>
      </c>
      <c r="B207" s="18" t="s">
        <v>482</v>
      </c>
      <c r="C207" s="18" t="s">
        <v>27</v>
      </c>
      <c r="D207" s="18" t="s">
        <v>483</v>
      </c>
      <c r="E207" s="18" t="s">
        <v>29</v>
      </c>
      <c r="F207" s="23">
        <v>5</v>
      </c>
      <c r="G207" s="24">
        <v>51.02</v>
      </c>
      <c r="H207" s="52">
        <f t="shared" si="6"/>
        <v>255.10000000000002</v>
      </c>
      <c r="I207" s="52">
        <v>1.2081</v>
      </c>
      <c r="J207" s="53">
        <f t="shared" si="7"/>
        <v>61.64</v>
      </c>
      <c r="K207" s="74">
        <f t="shared" si="8"/>
        <v>308.2</v>
      </c>
    </row>
    <row r="208" spans="1:11" ht="30.6" customHeight="1">
      <c r="A208" s="18" t="s">
        <v>484</v>
      </c>
      <c r="B208" s="18" t="s">
        <v>485</v>
      </c>
      <c r="C208" s="18" t="s">
        <v>11</v>
      </c>
      <c r="D208" s="18" t="s">
        <v>486</v>
      </c>
      <c r="E208" s="18" t="s">
        <v>29</v>
      </c>
      <c r="F208" s="23">
        <v>2</v>
      </c>
      <c r="G208" s="24">
        <v>365.78</v>
      </c>
      <c r="H208" s="52">
        <f t="shared" si="6"/>
        <v>731.56</v>
      </c>
      <c r="I208" s="52">
        <v>1.2081</v>
      </c>
      <c r="J208" s="53">
        <f t="shared" si="7"/>
        <v>441.9</v>
      </c>
      <c r="K208" s="74">
        <f t="shared" si="8"/>
        <v>883.8</v>
      </c>
    </row>
    <row r="209" spans="1:16" ht="30.6" customHeight="1">
      <c r="A209" s="18" t="s">
        <v>487</v>
      </c>
      <c r="B209" s="18" t="s">
        <v>488</v>
      </c>
      <c r="C209" s="18" t="s">
        <v>11</v>
      </c>
      <c r="D209" s="18" t="s">
        <v>489</v>
      </c>
      <c r="E209" s="18" t="s">
        <v>29</v>
      </c>
      <c r="F209" s="23">
        <v>8</v>
      </c>
      <c r="G209" s="24">
        <v>397.61</v>
      </c>
      <c r="H209" s="52">
        <f t="shared" si="6"/>
        <v>3180.88</v>
      </c>
      <c r="I209" s="52">
        <v>1.2081</v>
      </c>
      <c r="J209" s="53">
        <f t="shared" si="7"/>
        <v>480.35</v>
      </c>
      <c r="K209" s="74">
        <f t="shared" si="8"/>
        <v>3842.8</v>
      </c>
    </row>
    <row r="210" spans="1:16" ht="30.6" customHeight="1">
      <c r="A210" s="18" t="s">
        <v>490</v>
      </c>
      <c r="B210" s="18" t="s">
        <v>491</v>
      </c>
      <c r="C210" s="18" t="s">
        <v>11</v>
      </c>
      <c r="D210" s="18" t="s">
        <v>492</v>
      </c>
      <c r="E210" s="18" t="s">
        <v>29</v>
      </c>
      <c r="F210" s="23">
        <v>27</v>
      </c>
      <c r="G210" s="24">
        <v>288.31</v>
      </c>
      <c r="H210" s="52">
        <f t="shared" si="6"/>
        <v>7784.37</v>
      </c>
      <c r="I210" s="52">
        <v>1.2081</v>
      </c>
      <c r="J210" s="53">
        <f t="shared" si="7"/>
        <v>348.31</v>
      </c>
      <c r="K210" s="74">
        <f t="shared" si="8"/>
        <v>9404.3700000000008</v>
      </c>
    </row>
    <row r="211" spans="1:16" ht="30.6" customHeight="1">
      <c r="A211" s="18" t="s">
        <v>493</v>
      </c>
      <c r="B211" s="18" t="s">
        <v>494</v>
      </c>
      <c r="C211" s="18" t="s">
        <v>11</v>
      </c>
      <c r="D211" s="18" t="s">
        <v>495</v>
      </c>
      <c r="E211" s="18" t="s">
        <v>29</v>
      </c>
      <c r="F211" s="23">
        <v>7</v>
      </c>
      <c r="G211" s="24">
        <v>821.44</v>
      </c>
      <c r="H211" s="52">
        <f t="shared" si="6"/>
        <v>5750.08</v>
      </c>
      <c r="I211" s="52">
        <v>1.2081</v>
      </c>
      <c r="J211" s="53">
        <f t="shared" si="7"/>
        <v>992.38</v>
      </c>
      <c r="K211" s="74">
        <f t="shared" si="8"/>
        <v>6946.66</v>
      </c>
    </row>
    <row r="212" spans="1:16" ht="30.6" customHeight="1">
      <c r="A212" s="18" t="s">
        <v>496</v>
      </c>
      <c r="B212" s="18" t="s">
        <v>497</v>
      </c>
      <c r="C212" s="18" t="s">
        <v>11</v>
      </c>
      <c r="D212" s="18" t="s">
        <v>498</v>
      </c>
      <c r="E212" s="18" t="s">
        <v>29</v>
      </c>
      <c r="F212" s="23">
        <v>10</v>
      </c>
      <c r="G212" s="24">
        <v>225.57</v>
      </c>
      <c r="H212" s="52">
        <f t="shared" si="6"/>
        <v>2255.6999999999998</v>
      </c>
      <c r="I212" s="52">
        <v>1.2081</v>
      </c>
      <c r="J212" s="53">
        <f t="shared" si="7"/>
        <v>272.51</v>
      </c>
      <c r="K212" s="74">
        <f t="shared" si="8"/>
        <v>2725.1</v>
      </c>
    </row>
    <row r="213" spans="1:16" ht="30.6" customHeight="1">
      <c r="A213" s="18" t="s">
        <v>499</v>
      </c>
      <c r="B213" s="18" t="s">
        <v>338</v>
      </c>
      <c r="C213" s="18" t="s">
        <v>11</v>
      </c>
      <c r="D213" s="18" t="s">
        <v>339</v>
      </c>
      <c r="E213" s="18" t="s">
        <v>29</v>
      </c>
      <c r="F213" s="23">
        <v>10</v>
      </c>
      <c r="G213" s="24">
        <v>114.75</v>
      </c>
      <c r="H213" s="52">
        <f t="shared" si="6"/>
        <v>1147.5</v>
      </c>
      <c r="I213" s="52">
        <v>1.2081</v>
      </c>
      <c r="J213" s="53">
        <f t="shared" si="7"/>
        <v>138.63</v>
      </c>
      <c r="K213" s="74">
        <f t="shared" si="8"/>
        <v>1386.3</v>
      </c>
    </row>
    <row r="214" spans="1:16" ht="30.6" customHeight="1">
      <c r="A214" s="18" t="s">
        <v>500</v>
      </c>
      <c r="B214" s="18" t="s">
        <v>501</v>
      </c>
      <c r="C214" s="18" t="s">
        <v>27</v>
      </c>
      <c r="D214" s="18" t="s">
        <v>502</v>
      </c>
      <c r="E214" s="18" t="s">
        <v>29</v>
      </c>
      <c r="F214" s="23">
        <v>5</v>
      </c>
      <c r="G214" s="24">
        <v>348.69</v>
      </c>
      <c r="H214" s="52">
        <f t="shared" si="6"/>
        <v>1743.45</v>
      </c>
      <c r="I214" s="52">
        <v>1.2081</v>
      </c>
      <c r="J214" s="53">
        <f t="shared" si="7"/>
        <v>421.25</v>
      </c>
      <c r="K214" s="74">
        <f t="shared" si="8"/>
        <v>2106.25</v>
      </c>
    </row>
    <row r="215" spans="1:16" ht="30.6" customHeight="1">
      <c r="A215" s="18" t="s">
        <v>503</v>
      </c>
      <c r="B215" s="18" t="s">
        <v>504</v>
      </c>
      <c r="C215" s="18" t="s">
        <v>11</v>
      </c>
      <c r="D215" s="18" t="s">
        <v>505</v>
      </c>
      <c r="E215" s="18" t="s">
        <v>29</v>
      </c>
      <c r="F215" s="23">
        <v>1</v>
      </c>
      <c r="G215" s="24">
        <v>170.28</v>
      </c>
      <c r="H215" s="52">
        <f t="shared" si="6"/>
        <v>170.28</v>
      </c>
      <c r="I215" s="52">
        <v>1.2081</v>
      </c>
      <c r="J215" s="53">
        <f t="shared" si="7"/>
        <v>205.72</v>
      </c>
      <c r="K215" s="74">
        <f t="shared" si="8"/>
        <v>205.72</v>
      </c>
    </row>
    <row r="216" spans="1:16" ht="30.6" customHeight="1">
      <c r="A216" s="18" t="s">
        <v>506</v>
      </c>
      <c r="B216" s="18" t="s">
        <v>507</v>
      </c>
      <c r="C216" s="18" t="s">
        <v>27</v>
      </c>
      <c r="D216" s="18" t="s">
        <v>508</v>
      </c>
      <c r="E216" s="18" t="s">
        <v>29</v>
      </c>
      <c r="F216" s="23">
        <v>1</v>
      </c>
      <c r="G216" s="24">
        <v>1091.55</v>
      </c>
      <c r="H216" s="52">
        <f t="shared" si="6"/>
        <v>1091.55</v>
      </c>
      <c r="I216" s="52">
        <v>1.2081</v>
      </c>
      <c r="J216" s="53">
        <f t="shared" si="7"/>
        <v>1318.7</v>
      </c>
      <c r="K216" s="74">
        <f t="shared" si="8"/>
        <v>1318.7</v>
      </c>
    </row>
    <row r="217" spans="1:16" ht="30.6" customHeight="1">
      <c r="A217" s="18" t="s">
        <v>509</v>
      </c>
      <c r="B217" s="18" t="s">
        <v>510</v>
      </c>
      <c r="C217" s="18" t="s">
        <v>11</v>
      </c>
      <c r="D217" s="18" t="s">
        <v>511</v>
      </c>
      <c r="E217" s="18" t="s">
        <v>29</v>
      </c>
      <c r="F217" s="23">
        <v>21</v>
      </c>
      <c r="G217" s="24">
        <v>133.68</v>
      </c>
      <c r="H217" s="52">
        <f t="shared" si="6"/>
        <v>2807.28</v>
      </c>
      <c r="I217" s="52">
        <v>1.2081</v>
      </c>
      <c r="J217" s="53">
        <f t="shared" si="7"/>
        <v>161.5</v>
      </c>
      <c r="K217" s="74">
        <f t="shared" si="8"/>
        <v>3391.5</v>
      </c>
    </row>
    <row r="218" spans="1:16" ht="30.6" customHeight="1">
      <c r="A218" s="18" t="s">
        <v>512</v>
      </c>
      <c r="B218" s="18" t="s">
        <v>513</v>
      </c>
      <c r="C218" s="18" t="s">
        <v>11</v>
      </c>
      <c r="D218" s="18" t="s">
        <v>514</v>
      </c>
      <c r="E218" s="18" t="s">
        <v>29</v>
      </c>
      <c r="F218" s="23">
        <v>6</v>
      </c>
      <c r="G218" s="24">
        <v>533.46</v>
      </c>
      <c r="H218" s="52">
        <f t="shared" si="6"/>
        <v>3200.76</v>
      </c>
      <c r="I218" s="52">
        <v>1.2081</v>
      </c>
      <c r="J218" s="53">
        <f t="shared" si="7"/>
        <v>644.47</v>
      </c>
      <c r="K218" s="74">
        <f t="shared" si="8"/>
        <v>3866.82</v>
      </c>
    </row>
    <row r="219" spans="1:16">
      <c r="A219" s="83"/>
      <c r="B219" s="83"/>
      <c r="C219" s="83"/>
      <c r="D219" s="83"/>
      <c r="E219" s="83"/>
      <c r="F219" s="83"/>
      <c r="G219" s="84" t="s">
        <v>1272</v>
      </c>
      <c r="H219" s="84"/>
      <c r="I219" s="84"/>
      <c r="J219" s="84"/>
      <c r="K219" s="17">
        <f>SUM(K194:K218)</f>
        <v>74238.016600000003</v>
      </c>
      <c r="L219" s="14"/>
      <c r="M219" s="14"/>
      <c r="N219" s="14"/>
      <c r="O219" s="14"/>
      <c r="P219" s="14"/>
    </row>
    <row r="220" spans="1:16" ht="30.6" customHeight="1">
      <c r="A220" s="7">
        <v>15</v>
      </c>
      <c r="B220" s="86" t="s">
        <v>515</v>
      </c>
      <c r="C220" s="87"/>
      <c r="D220" s="87"/>
      <c r="E220" s="87"/>
      <c r="F220" s="87"/>
      <c r="G220" s="87"/>
      <c r="H220" s="87"/>
      <c r="I220" s="87"/>
      <c r="J220" s="87"/>
      <c r="K220" s="87"/>
    </row>
    <row r="221" spans="1:16" ht="30.6" customHeight="1">
      <c r="A221" s="7" t="s">
        <v>516</v>
      </c>
      <c r="B221" s="86" t="s">
        <v>517</v>
      </c>
      <c r="C221" s="87"/>
      <c r="D221" s="87"/>
      <c r="E221" s="87"/>
      <c r="F221" s="87"/>
      <c r="G221" s="87"/>
      <c r="H221" s="87"/>
      <c r="I221" s="87"/>
      <c r="J221" s="87"/>
      <c r="K221" s="87"/>
    </row>
    <row r="222" spans="1:16" ht="30.6" customHeight="1">
      <c r="A222" s="18" t="s">
        <v>518</v>
      </c>
      <c r="B222" s="18" t="s">
        <v>519</v>
      </c>
      <c r="C222" s="18" t="s">
        <v>11</v>
      </c>
      <c r="D222" s="18" t="s">
        <v>520</v>
      </c>
      <c r="E222" s="18" t="s">
        <v>29</v>
      </c>
      <c r="F222" s="23">
        <v>1</v>
      </c>
      <c r="G222" s="24">
        <v>76.94</v>
      </c>
      <c r="H222" s="52">
        <f t="shared" ref="H222:H284" si="9">SUM(G222*F222)</f>
        <v>76.94</v>
      </c>
      <c r="I222" s="52">
        <v>1.2081</v>
      </c>
      <c r="J222" s="53">
        <f t="shared" ref="J222:J284" si="10">ROUND(G222*I222,2)</f>
        <v>92.95</v>
      </c>
      <c r="K222" s="74">
        <f t="shared" ref="K222:K284" si="11">J222*F222</f>
        <v>92.95</v>
      </c>
    </row>
    <row r="223" spans="1:16" ht="30.6" customHeight="1">
      <c r="A223" s="18" t="s">
        <v>521</v>
      </c>
      <c r="B223" s="18" t="s">
        <v>522</v>
      </c>
      <c r="C223" s="18" t="s">
        <v>27</v>
      </c>
      <c r="D223" s="18" t="s">
        <v>523</v>
      </c>
      <c r="E223" s="18" t="s">
        <v>29</v>
      </c>
      <c r="F223" s="23">
        <v>1</v>
      </c>
      <c r="G223" s="24">
        <v>81.78</v>
      </c>
      <c r="H223" s="52">
        <f t="shared" si="9"/>
        <v>81.78</v>
      </c>
      <c r="I223" s="52">
        <v>1.2081</v>
      </c>
      <c r="J223" s="53">
        <f t="shared" si="10"/>
        <v>98.8</v>
      </c>
      <c r="K223" s="74">
        <f t="shared" si="11"/>
        <v>98.8</v>
      </c>
    </row>
    <row r="224" spans="1:16" ht="30.6" customHeight="1">
      <c r="A224" s="18" t="s">
        <v>524</v>
      </c>
      <c r="B224" s="18" t="s">
        <v>525</v>
      </c>
      <c r="C224" s="18" t="s">
        <v>27</v>
      </c>
      <c r="D224" s="18" t="s">
        <v>526</v>
      </c>
      <c r="E224" s="18" t="s">
        <v>29</v>
      </c>
      <c r="F224" s="23">
        <v>1</v>
      </c>
      <c r="G224" s="24">
        <v>52.43</v>
      </c>
      <c r="H224" s="52">
        <f t="shared" si="9"/>
        <v>52.43</v>
      </c>
      <c r="I224" s="52">
        <v>1.2081</v>
      </c>
      <c r="J224" s="53">
        <f t="shared" si="10"/>
        <v>63.34</v>
      </c>
      <c r="K224" s="74">
        <f t="shared" si="11"/>
        <v>63.34</v>
      </c>
    </row>
    <row r="225" spans="1:11" ht="30.6" customHeight="1">
      <c r="A225" s="18" t="s">
        <v>527</v>
      </c>
      <c r="B225" s="18" t="s">
        <v>528</v>
      </c>
      <c r="C225" s="18" t="s">
        <v>27</v>
      </c>
      <c r="D225" s="18" t="s">
        <v>529</v>
      </c>
      <c r="E225" s="18" t="s">
        <v>29</v>
      </c>
      <c r="F225" s="23">
        <v>3</v>
      </c>
      <c r="G225" s="24">
        <v>12.72</v>
      </c>
      <c r="H225" s="52">
        <f t="shared" si="9"/>
        <v>38.160000000000004</v>
      </c>
      <c r="I225" s="52">
        <v>1.2081</v>
      </c>
      <c r="J225" s="53">
        <f t="shared" si="10"/>
        <v>15.37</v>
      </c>
      <c r="K225" s="74">
        <f t="shared" si="11"/>
        <v>46.11</v>
      </c>
    </row>
    <row r="226" spans="1:11" ht="30.6" customHeight="1">
      <c r="A226" s="18" t="s">
        <v>530</v>
      </c>
      <c r="B226" s="18" t="s">
        <v>531</v>
      </c>
      <c r="C226" s="18" t="s">
        <v>27</v>
      </c>
      <c r="D226" s="18" t="s">
        <v>532</v>
      </c>
      <c r="E226" s="18" t="s">
        <v>29</v>
      </c>
      <c r="F226" s="23">
        <v>18</v>
      </c>
      <c r="G226" s="24">
        <v>32.76</v>
      </c>
      <c r="H226" s="52">
        <f t="shared" si="9"/>
        <v>589.67999999999995</v>
      </c>
      <c r="I226" s="52">
        <v>1.2081</v>
      </c>
      <c r="J226" s="53">
        <f t="shared" si="10"/>
        <v>39.58</v>
      </c>
      <c r="K226" s="74">
        <f t="shared" si="11"/>
        <v>712.43999999999994</v>
      </c>
    </row>
    <row r="227" spans="1:11" ht="30.6" customHeight="1">
      <c r="A227" s="18" t="s">
        <v>533</v>
      </c>
      <c r="B227" s="18" t="s">
        <v>534</v>
      </c>
      <c r="C227" s="18" t="s">
        <v>27</v>
      </c>
      <c r="D227" s="18" t="s">
        <v>535</v>
      </c>
      <c r="E227" s="18" t="s">
        <v>67</v>
      </c>
      <c r="F227" s="23">
        <v>100.9</v>
      </c>
      <c r="G227" s="24">
        <v>36.29</v>
      </c>
      <c r="H227" s="52">
        <f t="shared" si="9"/>
        <v>3661.6610000000001</v>
      </c>
      <c r="I227" s="52">
        <v>1.2081</v>
      </c>
      <c r="J227" s="53">
        <f t="shared" si="10"/>
        <v>43.84</v>
      </c>
      <c r="K227" s="74">
        <f t="shared" si="11"/>
        <v>4423.456000000001</v>
      </c>
    </row>
    <row r="228" spans="1:11" ht="30.6" customHeight="1">
      <c r="A228" s="18" t="s">
        <v>536</v>
      </c>
      <c r="B228" s="18" t="s">
        <v>537</v>
      </c>
      <c r="C228" s="18" t="s">
        <v>27</v>
      </c>
      <c r="D228" s="18" t="s">
        <v>538</v>
      </c>
      <c r="E228" s="18" t="s">
        <v>29</v>
      </c>
      <c r="F228" s="23">
        <v>5</v>
      </c>
      <c r="G228" s="24">
        <v>37.270000000000003</v>
      </c>
      <c r="H228" s="52">
        <f t="shared" si="9"/>
        <v>186.35000000000002</v>
      </c>
      <c r="I228" s="52">
        <v>1.2081</v>
      </c>
      <c r="J228" s="53">
        <f t="shared" si="10"/>
        <v>45.03</v>
      </c>
      <c r="K228" s="74">
        <f t="shared" si="11"/>
        <v>225.15</v>
      </c>
    </row>
    <row r="229" spans="1:11" ht="30.6" customHeight="1">
      <c r="A229" s="18" t="s">
        <v>539</v>
      </c>
      <c r="B229" s="18" t="s">
        <v>540</v>
      </c>
      <c r="C229" s="18" t="s">
        <v>11</v>
      </c>
      <c r="D229" s="18" t="s">
        <v>541</v>
      </c>
      <c r="E229" s="18" t="s">
        <v>29</v>
      </c>
      <c r="F229" s="23">
        <v>1</v>
      </c>
      <c r="G229" s="24">
        <v>1099.8499999999999</v>
      </c>
      <c r="H229" s="52">
        <f t="shared" si="9"/>
        <v>1099.8499999999999</v>
      </c>
      <c r="I229" s="52">
        <v>1.2081</v>
      </c>
      <c r="J229" s="53">
        <f t="shared" si="10"/>
        <v>1328.73</v>
      </c>
      <c r="K229" s="74">
        <f t="shared" si="11"/>
        <v>1328.73</v>
      </c>
    </row>
    <row r="230" spans="1:11" ht="30.6" customHeight="1">
      <c r="A230" s="18" t="s">
        <v>542</v>
      </c>
      <c r="B230" s="18" t="s">
        <v>543</v>
      </c>
      <c r="C230" s="18" t="s">
        <v>27</v>
      </c>
      <c r="D230" s="18" t="s">
        <v>544</v>
      </c>
      <c r="E230" s="18" t="s">
        <v>29</v>
      </c>
      <c r="F230" s="23">
        <v>1</v>
      </c>
      <c r="G230" s="24">
        <v>34.26</v>
      </c>
      <c r="H230" s="52">
        <f t="shared" si="9"/>
        <v>34.26</v>
      </c>
      <c r="I230" s="52">
        <v>1.2081</v>
      </c>
      <c r="J230" s="53">
        <f t="shared" si="10"/>
        <v>41.39</v>
      </c>
      <c r="K230" s="74">
        <f t="shared" si="11"/>
        <v>41.39</v>
      </c>
    </row>
    <row r="231" spans="1:11" ht="30.6" customHeight="1">
      <c r="A231" s="18" t="s">
        <v>545</v>
      </c>
      <c r="B231" s="18" t="s">
        <v>546</v>
      </c>
      <c r="C231" s="18" t="s">
        <v>27</v>
      </c>
      <c r="D231" s="18" t="s">
        <v>547</v>
      </c>
      <c r="E231" s="18" t="s">
        <v>29</v>
      </c>
      <c r="F231" s="23">
        <v>1</v>
      </c>
      <c r="G231" s="24">
        <v>141.02000000000001</v>
      </c>
      <c r="H231" s="52">
        <f t="shared" si="9"/>
        <v>141.02000000000001</v>
      </c>
      <c r="I231" s="52">
        <v>1.2081</v>
      </c>
      <c r="J231" s="53">
        <f t="shared" si="10"/>
        <v>170.37</v>
      </c>
      <c r="K231" s="74">
        <f t="shared" si="11"/>
        <v>170.37</v>
      </c>
    </row>
    <row r="232" spans="1:11" ht="30.6" customHeight="1">
      <c r="A232" s="18" t="s">
        <v>548</v>
      </c>
      <c r="B232" s="18" t="s">
        <v>549</v>
      </c>
      <c r="C232" s="18" t="s">
        <v>27</v>
      </c>
      <c r="D232" s="18" t="s">
        <v>550</v>
      </c>
      <c r="E232" s="18" t="s">
        <v>29</v>
      </c>
      <c r="F232" s="23">
        <v>28</v>
      </c>
      <c r="G232" s="24">
        <v>80</v>
      </c>
      <c r="H232" s="52">
        <f t="shared" si="9"/>
        <v>2240</v>
      </c>
      <c r="I232" s="52">
        <v>1.2081</v>
      </c>
      <c r="J232" s="53">
        <f t="shared" si="10"/>
        <v>96.65</v>
      </c>
      <c r="K232" s="74">
        <f t="shared" si="11"/>
        <v>2706.2000000000003</v>
      </c>
    </row>
    <row r="233" spans="1:11" ht="30.6" customHeight="1">
      <c r="A233" s="18" t="s">
        <v>551</v>
      </c>
      <c r="B233" s="18" t="s">
        <v>552</v>
      </c>
      <c r="C233" s="18" t="s">
        <v>27</v>
      </c>
      <c r="D233" s="18" t="s">
        <v>553</v>
      </c>
      <c r="E233" s="18" t="s">
        <v>29</v>
      </c>
      <c r="F233" s="23">
        <v>3</v>
      </c>
      <c r="G233" s="24">
        <v>76.37</v>
      </c>
      <c r="H233" s="52">
        <f t="shared" si="9"/>
        <v>229.11</v>
      </c>
      <c r="I233" s="52">
        <v>1.2081</v>
      </c>
      <c r="J233" s="53">
        <f t="shared" si="10"/>
        <v>92.26</v>
      </c>
      <c r="K233" s="74">
        <f t="shared" si="11"/>
        <v>276.78000000000003</v>
      </c>
    </row>
    <row r="234" spans="1:11" ht="30.6" customHeight="1">
      <c r="A234" s="18" t="s">
        <v>554</v>
      </c>
      <c r="B234" s="18" t="s">
        <v>555</v>
      </c>
      <c r="C234" s="18" t="s">
        <v>27</v>
      </c>
      <c r="D234" s="18" t="s">
        <v>556</v>
      </c>
      <c r="E234" s="18" t="s">
        <v>67</v>
      </c>
      <c r="F234" s="23">
        <v>2</v>
      </c>
      <c r="G234" s="24">
        <v>67.59</v>
      </c>
      <c r="H234" s="52">
        <f t="shared" si="9"/>
        <v>135.18</v>
      </c>
      <c r="I234" s="52">
        <v>1.2081</v>
      </c>
      <c r="J234" s="53">
        <f t="shared" si="10"/>
        <v>81.66</v>
      </c>
      <c r="K234" s="74">
        <f t="shared" si="11"/>
        <v>163.32</v>
      </c>
    </row>
    <row r="235" spans="1:11" ht="30.6" customHeight="1">
      <c r="A235" s="18" t="s">
        <v>557</v>
      </c>
      <c r="B235" s="18" t="s">
        <v>558</v>
      </c>
      <c r="C235" s="18" t="s">
        <v>27</v>
      </c>
      <c r="D235" s="18" t="s">
        <v>559</v>
      </c>
      <c r="E235" s="18" t="s">
        <v>67</v>
      </c>
      <c r="F235" s="23">
        <v>1</v>
      </c>
      <c r="G235" s="24">
        <v>117.97</v>
      </c>
      <c r="H235" s="52">
        <f t="shared" si="9"/>
        <v>117.97</v>
      </c>
      <c r="I235" s="52">
        <v>1.2081</v>
      </c>
      <c r="J235" s="53">
        <f t="shared" si="10"/>
        <v>142.52000000000001</v>
      </c>
      <c r="K235" s="74">
        <f t="shared" si="11"/>
        <v>142.52000000000001</v>
      </c>
    </row>
    <row r="236" spans="1:11" ht="30.6" customHeight="1">
      <c r="A236" s="18" t="s">
        <v>560</v>
      </c>
      <c r="B236" s="18" t="s">
        <v>561</v>
      </c>
      <c r="C236" s="18" t="s">
        <v>27</v>
      </c>
      <c r="D236" s="18" t="s">
        <v>562</v>
      </c>
      <c r="E236" s="18" t="s">
        <v>29</v>
      </c>
      <c r="F236" s="23">
        <v>3</v>
      </c>
      <c r="G236" s="24">
        <v>9.17</v>
      </c>
      <c r="H236" s="52">
        <f t="shared" si="9"/>
        <v>27.509999999999998</v>
      </c>
      <c r="I236" s="52">
        <v>1.2081</v>
      </c>
      <c r="J236" s="53">
        <f t="shared" si="10"/>
        <v>11.08</v>
      </c>
      <c r="K236" s="74">
        <f t="shared" si="11"/>
        <v>33.24</v>
      </c>
    </row>
    <row r="237" spans="1:11" ht="30.6" customHeight="1">
      <c r="A237" s="18" t="s">
        <v>563</v>
      </c>
      <c r="B237" s="18" t="s">
        <v>564</v>
      </c>
      <c r="C237" s="18" t="s">
        <v>27</v>
      </c>
      <c r="D237" s="18" t="s">
        <v>565</v>
      </c>
      <c r="E237" s="18" t="s">
        <v>29</v>
      </c>
      <c r="F237" s="23">
        <v>2</v>
      </c>
      <c r="G237" s="24">
        <v>26.22</v>
      </c>
      <c r="H237" s="52">
        <f t="shared" si="9"/>
        <v>52.44</v>
      </c>
      <c r="I237" s="52">
        <v>1.2081</v>
      </c>
      <c r="J237" s="53">
        <f t="shared" si="10"/>
        <v>31.68</v>
      </c>
      <c r="K237" s="74">
        <f t="shared" si="11"/>
        <v>63.36</v>
      </c>
    </row>
    <row r="238" spans="1:11" ht="30.6" customHeight="1">
      <c r="A238" s="18" t="s">
        <v>566</v>
      </c>
      <c r="B238" s="18" t="s">
        <v>567</v>
      </c>
      <c r="C238" s="18" t="s">
        <v>27</v>
      </c>
      <c r="D238" s="18" t="s">
        <v>568</v>
      </c>
      <c r="E238" s="18" t="s">
        <v>29</v>
      </c>
      <c r="F238" s="23">
        <v>61</v>
      </c>
      <c r="G238" s="24">
        <v>4.22</v>
      </c>
      <c r="H238" s="52">
        <f t="shared" si="9"/>
        <v>257.41999999999996</v>
      </c>
      <c r="I238" s="52">
        <v>1.2081</v>
      </c>
      <c r="J238" s="53">
        <f t="shared" si="10"/>
        <v>5.0999999999999996</v>
      </c>
      <c r="K238" s="74">
        <f t="shared" si="11"/>
        <v>311.09999999999997</v>
      </c>
    </row>
    <row r="239" spans="1:11" ht="30.6" customHeight="1">
      <c r="A239" s="18" t="s">
        <v>569</v>
      </c>
      <c r="B239" s="18" t="s">
        <v>570</v>
      </c>
      <c r="C239" s="18" t="s">
        <v>27</v>
      </c>
      <c r="D239" s="18" t="s">
        <v>571</v>
      </c>
      <c r="E239" s="18" t="s">
        <v>29</v>
      </c>
      <c r="F239" s="23">
        <v>1</v>
      </c>
      <c r="G239" s="24">
        <v>20.190000000000001</v>
      </c>
      <c r="H239" s="52">
        <f t="shared" si="9"/>
        <v>20.190000000000001</v>
      </c>
      <c r="I239" s="52">
        <v>1.2081</v>
      </c>
      <c r="J239" s="53">
        <f t="shared" si="10"/>
        <v>24.39</v>
      </c>
      <c r="K239" s="74">
        <f t="shared" si="11"/>
        <v>24.39</v>
      </c>
    </row>
    <row r="240" spans="1:11" ht="30.6" customHeight="1">
      <c r="A240" s="18" t="s">
        <v>572</v>
      </c>
      <c r="B240" s="18" t="s">
        <v>573</v>
      </c>
      <c r="C240" s="18" t="s">
        <v>27</v>
      </c>
      <c r="D240" s="18" t="s">
        <v>574</v>
      </c>
      <c r="E240" s="18" t="s">
        <v>29</v>
      </c>
      <c r="F240" s="23">
        <v>4</v>
      </c>
      <c r="G240" s="24">
        <v>10.91</v>
      </c>
      <c r="H240" s="52">
        <f t="shared" si="9"/>
        <v>43.64</v>
      </c>
      <c r="I240" s="52">
        <v>1.2081</v>
      </c>
      <c r="J240" s="53">
        <f t="shared" si="10"/>
        <v>13.18</v>
      </c>
      <c r="K240" s="74">
        <f t="shared" si="11"/>
        <v>52.72</v>
      </c>
    </row>
    <row r="241" spans="1:11" ht="30.6" customHeight="1">
      <c r="A241" s="18" t="s">
        <v>575</v>
      </c>
      <c r="B241" s="18" t="s">
        <v>576</v>
      </c>
      <c r="C241" s="18" t="s">
        <v>27</v>
      </c>
      <c r="D241" s="18" t="s">
        <v>577</v>
      </c>
      <c r="E241" s="18" t="s">
        <v>29</v>
      </c>
      <c r="F241" s="23">
        <v>86</v>
      </c>
      <c r="G241" s="24">
        <v>9.19</v>
      </c>
      <c r="H241" s="52">
        <f t="shared" si="9"/>
        <v>790.33999999999992</v>
      </c>
      <c r="I241" s="52">
        <v>1.2081</v>
      </c>
      <c r="J241" s="53">
        <f t="shared" si="10"/>
        <v>11.1</v>
      </c>
      <c r="K241" s="74">
        <f t="shared" si="11"/>
        <v>954.6</v>
      </c>
    </row>
    <row r="242" spans="1:11" ht="30.6" customHeight="1">
      <c r="A242" s="18" t="s">
        <v>578</v>
      </c>
      <c r="B242" s="18" t="s">
        <v>579</v>
      </c>
      <c r="C242" s="18" t="s">
        <v>27</v>
      </c>
      <c r="D242" s="18" t="s">
        <v>580</v>
      </c>
      <c r="E242" s="18" t="s">
        <v>29</v>
      </c>
      <c r="F242" s="23">
        <v>1</v>
      </c>
      <c r="G242" s="24">
        <v>15.32</v>
      </c>
      <c r="H242" s="52">
        <f t="shared" si="9"/>
        <v>15.32</v>
      </c>
      <c r="I242" s="52">
        <v>1.2081</v>
      </c>
      <c r="J242" s="53">
        <f t="shared" si="10"/>
        <v>18.510000000000002</v>
      </c>
      <c r="K242" s="74">
        <f t="shared" si="11"/>
        <v>18.510000000000002</v>
      </c>
    </row>
    <row r="243" spans="1:11" ht="30.6" customHeight="1">
      <c r="A243" s="18" t="s">
        <v>581</v>
      </c>
      <c r="B243" s="18" t="s">
        <v>582</v>
      </c>
      <c r="C243" s="18" t="s">
        <v>27</v>
      </c>
      <c r="D243" s="18" t="s">
        <v>583</v>
      </c>
      <c r="E243" s="18" t="s">
        <v>29</v>
      </c>
      <c r="F243" s="23">
        <v>29</v>
      </c>
      <c r="G243" s="24">
        <v>17.22</v>
      </c>
      <c r="H243" s="52">
        <f t="shared" si="9"/>
        <v>499.38</v>
      </c>
      <c r="I243" s="52">
        <v>1.2081</v>
      </c>
      <c r="J243" s="53">
        <f t="shared" si="10"/>
        <v>20.8</v>
      </c>
      <c r="K243" s="74">
        <f t="shared" si="11"/>
        <v>603.20000000000005</v>
      </c>
    </row>
    <row r="244" spans="1:11" ht="30.6" customHeight="1">
      <c r="A244" s="18" t="s">
        <v>584</v>
      </c>
      <c r="B244" s="18" t="s">
        <v>585</v>
      </c>
      <c r="C244" s="18" t="s">
        <v>27</v>
      </c>
      <c r="D244" s="18" t="s">
        <v>586</v>
      </c>
      <c r="E244" s="18" t="s">
        <v>29</v>
      </c>
      <c r="F244" s="23">
        <v>1</v>
      </c>
      <c r="G244" s="24">
        <v>38.340000000000003</v>
      </c>
      <c r="H244" s="52">
        <f t="shared" si="9"/>
        <v>38.340000000000003</v>
      </c>
      <c r="I244" s="52">
        <v>1.2081</v>
      </c>
      <c r="J244" s="53">
        <f t="shared" si="10"/>
        <v>46.32</v>
      </c>
      <c r="K244" s="74">
        <f t="shared" si="11"/>
        <v>46.32</v>
      </c>
    </row>
    <row r="245" spans="1:11" ht="30.6" customHeight="1">
      <c r="A245" s="18" t="s">
        <v>587</v>
      </c>
      <c r="B245" s="18" t="s">
        <v>588</v>
      </c>
      <c r="C245" s="18" t="s">
        <v>27</v>
      </c>
      <c r="D245" s="18" t="s">
        <v>589</v>
      </c>
      <c r="E245" s="18" t="s">
        <v>67</v>
      </c>
      <c r="F245" s="23">
        <v>299.39999999999998</v>
      </c>
      <c r="G245" s="24">
        <v>32.25</v>
      </c>
      <c r="H245" s="52">
        <f t="shared" si="9"/>
        <v>9655.65</v>
      </c>
      <c r="I245" s="52">
        <v>1.2081</v>
      </c>
      <c r="J245" s="53">
        <f t="shared" si="10"/>
        <v>38.96</v>
      </c>
      <c r="K245" s="74">
        <f t="shared" si="11"/>
        <v>11664.624</v>
      </c>
    </row>
    <row r="246" spans="1:11" ht="30.6" customHeight="1">
      <c r="A246" s="18" t="s">
        <v>590</v>
      </c>
      <c r="B246" s="18" t="s">
        <v>591</v>
      </c>
      <c r="C246" s="18" t="s">
        <v>27</v>
      </c>
      <c r="D246" s="18" t="s">
        <v>592</v>
      </c>
      <c r="E246" s="18" t="s">
        <v>29</v>
      </c>
      <c r="F246" s="23">
        <v>39</v>
      </c>
      <c r="G246" s="24">
        <v>13.37</v>
      </c>
      <c r="H246" s="52">
        <f t="shared" si="9"/>
        <v>521.42999999999995</v>
      </c>
      <c r="I246" s="52">
        <v>1.2081</v>
      </c>
      <c r="J246" s="53">
        <f t="shared" si="10"/>
        <v>16.149999999999999</v>
      </c>
      <c r="K246" s="74">
        <f t="shared" si="11"/>
        <v>629.84999999999991</v>
      </c>
    </row>
    <row r="247" spans="1:11" ht="30.6" customHeight="1">
      <c r="A247" s="18" t="s">
        <v>593</v>
      </c>
      <c r="B247" s="18" t="s">
        <v>594</v>
      </c>
      <c r="C247" s="18" t="s">
        <v>27</v>
      </c>
      <c r="D247" s="18" t="s">
        <v>595</v>
      </c>
      <c r="E247" s="18" t="s">
        <v>29</v>
      </c>
      <c r="F247" s="23">
        <v>20</v>
      </c>
      <c r="G247" s="24">
        <v>22.74</v>
      </c>
      <c r="H247" s="52">
        <f t="shared" si="9"/>
        <v>454.79999999999995</v>
      </c>
      <c r="I247" s="52">
        <v>1.2081</v>
      </c>
      <c r="J247" s="53">
        <f t="shared" si="10"/>
        <v>27.47</v>
      </c>
      <c r="K247" s="74">
        <f t="shared" si="11"/>
        <v>549.4</v>
      </c>
    </row>
    <row r="248" spans="1:11" ht="30.6" customHeight="1">
      <c r="A248" s="18" t="s">
        <v>596</v>
      </c>
      <c r="B248" s="18" t="s">
        <v>597</v>
      </c>
      <c r="C248" s="18" t="s">
        <v>27</v>
      </c>
      <c r="D248" s="18" t="s">
        <v>598</v>
      </c>
      <c r="E248" s="18" t="s">
        <v>29</v>
      </c>
      <c r="F248" s="23">
        <v>10</v>
      </c>
      <c r="G248" s="24">
        <v>19.52</v>
      </c>
      <c r="H248" s="52">
        <f t="shared" si="9"/>
        <v>195.2</v>
      </c>
      <c r="I248" s="52">
        <v>1.2081</v>
      </c>
      <c r="J248" s="53">
        <f t="shared" si="10"/>
        <v>23.58</v>
      </c>
      <c r="K248" s="74">
        <f t="shared" si="11"/>
        <v>235.79999999999998</v>
      </c>
    </row>
    <row r="249" spans="1:11" ht="30.6" customHeight="1">
      <c r="A249" s="18" t="s">
        <v>599</v>
      </c>
      <c r="B249" s="18" t="s">
        <v>600</v>
      </c>
      <c r="C249" s="18" t="s">
        <v>27</v>
      </c>
      <c r="D249" s="18" t="s">
        <v>601</v>
      </c>
      <c r="E249" s="18" t="s">
        <v>29</v>
      </c>
      <c r="F249" s="23">
        <v>55</v>
      </c>
      <c r="G249" s="24">
        <v>15.95</v>
      </c>
      <c r="H249" s="52">
        <f t="shared" si="9"/>
        <v>877.25</v>
      </c>
      <c r="I249" s="52">
        <v>1.2081</v>
      </c>
      <c r="J249" s="53">
        <f t="shared" si="10"/>
        <v>19.27</v>
      </c>
      <c r="K249" s="74">
        <f t="shared" si="11"/>
        <v>1059.8499999999999</v>
      </c>
    </row>
    <row r="250" spans="1:11" ht="30.6" customHeight="1">
      <c r="A250" s="18" t="s">
        <v>602</v>
      </c>
      <c r="B250" s="18" t="s">
        <v>603</v>
      </c>
      <c r="C250" s="18" t="s">
        <v>27</v>
      </c>
      <c r="D250" s="18" t="s">
        <v>604</v>
      </c>
      <c r="E250" s="18" t="s">
        <v>29</v>
      </c>
      <c r="F250" s="23">
        <v>1</v>
      </c>
      <c r="G250" s="24">
        <v>24.4</v>
      </c>
      <c r="H250" s="52">
        <f t="shared" si="9"/>
        <v>24.4</v>
      </c>
      <c r="I250" s="52">
        <v>1.2081</v>
      </c>
      <c r="J250" s="53">
        <f t="shared" si="10"/>
        <v>29.48</v>
      </c>
      <c r="K250" s="74">
        <f t="shared" si="11"/>
        <v>29.48</v>
      </c>
    </row>
    <row r="251" spans="1:11" ht="30.6" customHeight="1">
      <c r="A251" s="18" t="s">
        <v>605</v>
      </c>
      <c r="B251" s="18" t="s">
        <v>606</v>
      </c>
      <c r="C251" s="18" t="s">
        <v>27</v>
      </c>
      <c r="D251" s="18" t="s">
        <v>607</v>
      </c>
      <c r="E251" s="18" t="s">
        <v>29</v>
      </c>
      <c r="F251" s="23">
        <v>1</v>
      </c>
      <c r="G251" s="24">
        <v>10.96</v>
      </c>
      <c r="H251" s="52">
        <f t="shared" si="9"/>
        <v>10.96</v>
      </c>
      <c r="I251" s="52">
        <v>1.2081</v>
      </c>
      <c r="J251" s="53">
        <f t="shared" si="10"/>
        <v>13.24</v>
      </c>
      <c r="K251" s="74">
        <f t="shared" si="11"/>
        <v>13.24</v>
      </c>
    </row>
    <row r="252" spans="1:11" ht="30.6" customHeight="1">
      <c r="A252" s="18" t="s">
        <v>608</v>
      </c>
      <c r="B252" s="18" t="s">
        <v>609</v>
      </c>
      <c r="C252" s="18" t="s">
        <v>11</v>
      </c>
      <c r="D252" s="18" t="s">
        <v>610</v>
      </c>
      <c r="E252" s="18" t="s">
        <v>29</v>
      </c>
      <c r="F252" s="23">
        <v>1</v>
      </c>
      <c r="G252" s="24">
        <v>14369.86</v>
      </c>
      <c r="H252" s="52">
        <f t="shared" si="9"/>
        <v>14369.86</v>
      </c>
      <c r="I252" s="52">
        <v>1.2081</v>
      </c>
      <c r="J252" s="53">
        <f t="shared" si="10"/>
        <v>17360.23</v>
      </c>
      <c r="K252" s="74">
        <f t="shared" si="11"/>
        <v>17360.23</v>
      </c>
    </row>
    <row r="253" spans="1:11" ht="30.6" customHeight="1">
      <c r="A253" s="18" t="s">
        <v>611</v>
      </c>
      <c r="B253" s="18" t="s">
        <v>612</v>
      </c>
      <c r="C253" s="18" t="s">
        <v>11</v>
      </c>
      <c r="D253" s="18" t="s">
        <v>613</v>
      </c>
      <c r="E253" s="18" t="s">
        <v>29</v>
      </c>
      <c r="F253" s="23">
        <v>1</v>
      </c>
      <c r="G253" s="24">
        <v>29846.83</v>
      </c>
      <c r="H253" s="52">
        <f t="shared" si="9"/>
        <v>29846.83</v>
      </c>
      <c r="I253" s="52">
        <v>1.2081</v>
      </c>
      <c r="J253" s="53">
        <f t="shared" si="10"/>
        <v>36057.96</v>
      </c>
      <c r="K253" s="74">
        <f t="shared" si="11"/>
        <v>36057.96</v>
      </c>
    </row>
    <row r="254" spans="1:11" ht="30.6" customHeight="1">
      <c r="A254" s="18" t="s">
        <v>614</v>
      </c>
      <c r="B254" s="18" t="s">
        <v>615</v>
      </c>
      <c r="C254" s="18" t="s">
        <v>27</v>
      </c>
      <c r="D254" s="18" t="s">
        <v>616</v>
      </c>
      <c r="E254" s="18" t="s">
        <v>29</v>
      </c>
      <c r="F254" s="23">
        <v>2</v>
      </c>
      <c r="G254" s="24">
        <v>51.2</v>
      </c>
      <c r="H254" s="52">
        <f t="shared" si="9"/>
        <v>102.4</v>
      </c>
      <c r="I254" s="52">
        <v>1.2081</v>
      </c>
      <c r="J254" s="53">
        <f t="shared" si="10"/>
        <v>61.85</v>
      </c>
      <c r="K254" s="74">
        <f t="shared" si="11"/>
        <v>123.7</v>
      </c>
    </row>
    <row r="255" spans="1:11" ht="30.6" customHeight="1">
      <c r="A255" s="18" t="s">
        <v>617</v>
      </c>
      <c r="B255" s="18" t="s">
        <v>618</v>
      </c>
      <c r="C255" s="18" t="s">
        <v>11</v>
      </c>
      <c r="D255" s="18" t="s">
        <v>619</v>
      </c>
      <c r="E255" s="18" t="s">
        <v>29</v>
      </c>
      <c r="F255" s="23">
        <v>1</v>
      </c>
      <c r="G255" s="24">
        <v>174.78</v>
      </c>
      <c r="H255" s="52">
        <f t="shared" si="9"/>
        <v>174.78</v>
      </c>
      <c r="I255" s="52">
        <v>1.2081</v>
      </c>
      <c r="J255" s="53">
        <f t="shared" si="10"/>
        <v>211.15</v>
      </c>
      <c r="K255" s="74">
        <f t="shared" si="11"/>
        <v>211.15</v>
      </c>
    </row>
    <row r="256" spans="1:11" ht="30.6" customHeight="1">
      <c r="A256" s="18" t="s">
        <v>620</v>
      </c>
      <c r="B256" s="18" t="s">
        <v>621</v>
      </c>
      <c r="C256" s="18" t="s">
        <v>27</v>
      </c>
      <c r="D256" s="18" t="s">
        <v>622</v>
      </c>
      <c r="E256" s="18" t="s">
        <v>29</v>
      </c>
      <c r="F256" s="23">
        <v>4</v>
      </c>
      <c r="G256" s="24">
        <v>10.24</v>
      </c>
      <c r="H256" s="52">
        <f t="shared" si="9"/>
        <v>40.96</v>
      </c>
      <c r="I256" s="52">
        <v>1.2081</v>
      </c>
      <c r="J256" s="53">
        <f t="shared" si="10"/>
        <v>12.37</v>
      </c>
      <c r="K256" s="74">
        <f t="shared" si="11"/>
        <v>49.48</v>
      </c>
    </row>
    <row r="257" spans="1:11" ht="30.6" customHeight="1">
      <c r="A257" s="18" t="s">
        <v>623</v>
      </c>
      <c r="B257" s="18" t="s">
        <v>624</v>
      </c>
      <c r="C257" s="18" t="s">
        <v>27</v>
      </c>
      <c r="D257" s="18" t="s">
        <v>625</v>
      </c>
      <c r="E257" s="18" t="s">
        <v>29</v>
      </c>
      <c r="F257" s="23">
        <v>1</v>
      </c>
      <c r="G257" s="24">
        <v>10.23</v>
      </c>
      <c r="H257" s="52">
        <f t="shared" si="9"/>
        <v>10.23</v>
      </c>
      <c r="I257" s="52">
        <v>1.2081</v>
      </c>
      <c r="J257" s="53">
        <f t="shared" si="10"/>
        <v>12.36</v>
      </c>
      <c r="K257" s="74">
        <f t="shared" si="11"/>
        <v>12.36</v>
      </c>
    </row>
    <row r="258" spans="1:11" ht="30.6" customHeight="1">
      <c r="A258" s="18" t="s">
        <v>626</v>
      </c>
      <c r="B258" s="18" t="s">
        <v>627</v>
      </c>
      <c r="C258" s="18" t="s">
        <v>27</v>
      </c>
      <c r="D258" s="18" t="s">
        <v>628</v>
      </c>
      <c r="E258" s="18" t="s">
        <v>29</v>
      </c>
      <c r="F258" s="23">
        <v>6</v>
      </c>
      <c r="G258" s="24">
        <v>19.829999999999998</v>
      </c>
      <c r="H258" s="52">
        <f t="shared" si="9"/>
        <v>118.97999999999999</v>
      </c>
      <c r="I258" s="52">
        <v>1.2081</v>
      </c>
      <c r="J258" s="53">
        <f t="shared" si="10"/>
        <v>23.96</v>
      </c>
      <c r="K258" s="74">
        <f t="shared" si="11"/>
        <v>143.76</v>
      </c>
    </row>
    <row r="259" spans="1:11" ht="30.6" customHeight="1">
      <c r="A259" s="18" t="s">
        <v>629</v>
      </c>
      <c r="B259" s="18" t="s">
        <v>630</v>
      </c>
      <c r="C259" s="18" t="s">
        <v>11</v>
      </c>
      <c r="D259" s="18" t="s">
        <v>631</v>
      </c>
      <c r="E259" s="18" t="s">
        <v>29</v>
      </c>
      <c r="F259" s="23">
        <v>1</v>
      </c>
      <c r="G259" s="24">
        <v>434.74</v>
      </c>
      <c r="H259" s="52">
        <f t="shared" si="9"/>
        <v>434.74</v>
      </c>
      <c r="I259" s="52">
        <v>1.2081</v>
      </c>
      <c r="J259" s="53">
        <f t="shared" si="10"/>
        <v>525.21</v>
      </c>
      <c r="K259" s="74">
        <f t="shared" si="11"/>
        <v>525.21</v>
      </c>
    </row>
    <row r="260" spans="1:11" ht="30.6" customHeight="1">
      <c r="A260" s="18" t="s">
        <v>632</v>
      </c>
      <c r="B260" s="18" t="s">
        <v>633</v>
      </c>
      <c r="C260" s="18" t="s">
        <v>27</v>
      </c>
      <c r="D260" s="18" t="s">
        <v>634</v>
      </c>
      <c r="E260" s="18" t="s">
        <v>67</v>
      </c>
      <c r="F260" s="23">
        <v>12.4</v>
      </c>
      <c r="G260" s="24">
        <v>42.8</v>
      </c>
      <c r="H260" s="52">
        <f t="shared" si="9"/>
        <v>530.72</v>
      </c>
      <c r="I260" s="52">
        <v>1.2081</v>
      </c>
      <c r="J260" s="53">
        <f t="shared" si="10"/>
        <v>51.71</v>
      </c>
      <c r="K260" s="74">
        <f t="shared" si="11"/>
        <v>641.20400000000006</v>
      </c>
    </row>
    <row r="261" spans="1:11" ht="30.6" customHeight="1">
      <c r="A261" s="18" t="s">
        <v>635</v>
      </c>
      <c r="B261" s="18" t="s">
        <v>636</v>
      </c>
      <c r="C261" s="18" t="s">
        <v>27</v>
      </c>
      <c r="D261" s="18" t="s">
        <v>637</v>
      </c>
      <c r="E261" s="18" t="s">
        <v>29</v>
      </c>
      <c r="F261" s="23">
        <v>1</v>
      </c>
      <c r="G261" s="24">
        <v>24.85</v>
      </c>
      <c r="H261" s="52">
        <f t="shared" si="9"/>
        <v>24.85</v>
      </c>
      <c r="I261" s="52">
        <v>1.2081</v>
      </c>
      <c r="J261" s="53">
        <f t="shared" si="10"/>
        <v>30.02</v>
      </c>
      <c r="K261" s="74">
        <f t="shared" si="11"/>
        <v>30.02</v>
      </c>
    </row>
    <row r="262" spans="1:11" ht="30.6" customHeight="1">
      <c r="A262" s="18" t="s">
        <v>638</v>
      </c>
      <c r="B262" s="18" t="s">
        <v>639</v>
      </c>
      <c r="C262" s="18" t="s">
        <v>11</v>
      </c>
      <c r="D262" s="18" t="s">
        <v>640</v>
      </c>
      <c r="E262" s="18" t="s">
        <v>29</v>
      </c>
      <c r="F262" s="23">
        <v>1</v>
      </c>
      <c r="G262" s="24">
        <v>4964.66</v>
      </c>
      <c r="H262" s="52">
        <f t="shared" si="9"/>
        <v>4964.66</v>
      </c>
      <c r="I262" s="52">
        <v>1.2081</v>
      </c>
      <c r="J262" s="53">
        <f t="shared" si="10"/>
        <v>5997.81</v>
      </c>
      <c r="K262" s="74">
        <f t="shared" si="11"/>
        <v>5997.81</v>
      </c>
    </row>
    <row r="263" spans="1:11" ht="30.6" customHeight="1">
      <c r="A263" s="18" t="s">
        <v>641</v>
      </c>
      <c r="B263" s="18" t="s">
        <v>642</v>
      </c>
      <c r="C263" s="18" t="s">
        <v>11</v>
      </c>
      <c r="D263" s="18" t="s">
        <v>643</v>
      </c>
      <c r="E263" s="18" t="s">
        <v>644</v>
      </c>
      <c r="F263" s="23">
        <v>1</v>
      </c>
      <c r="G263" s="24">
        <v>7134.63</v>
      </c>
      <c r="H263" s="52">
        <f t="shared" si="9"/>
        <v>7134.63</v>
      </c>
      <c r="I263" s="52">
        <v>1.2081</v>
      </c>
      <c r="J263" s="53">
        <f t="shared" si="10"/>
        <v>8619.35</v>
      </c>
      <c r="K263" s="74">
        <f t="shared" si="11"/>
        <v>8619.35</v>
      </c>
    </row>
    <row r="264" spans="1:11" ht="30.6" customHeight="1">
      <c r="A264" s="7" t="s">
        <v>645</v>
      </c>
      <c r="B264" s="86" t="s">
        <v>646</v>
      </c>
      <c r="C264" s="87"/>
      <c r="D264" s="87"/>
      <c r="E264" s="87"/>
      <c r="F264" s="87"/>
      <c r="G264" s="87"/>
      <c r="H264" s="87"/>
      <c r="I264" s="87"/>
      <c r="J264" s="87"/>
      <c r="K264" s="87"/>
    </row>
    <row r="265" spans="1:11" ht="30.6" customHeight="1">
      <c r="A265" s="18" t="s">
        <v>647</v>
      </c>
      <c r="B265" s="18" t="s">
        <v>648</v>
      </c>
      <c r="C265" s="18" t="s">
        <v>27</v>
      </c>
      <c r="D265" s="18" t="s">
        <v>649</v>
      </c>
      <c r="E265" s="18" t="s">
        <v>29</v>
      </c>
      <c r="F265" s="23">
        <v>7</v>
      </c>
      <c r="G265" s="24">
        <v>617.46</v>
      </c>
      <c r="H265" s="52">
        <f t="shared" si="9"/>
        <v>4322.22</v>
      </c>
      <c r="I265" s="52">
        <v>1.2081</v>
      </c>
      <c r="J265" s="53">
        <f t="shared" si="10"/>
        <v>745.95</v>
      </c>
      <c r="K265" s="74">
        <f t="shared" si="11"/>
        <v>5221.6500000000005</v>
      </c>
    </row>
    <row r="266" spans="1:11" ht="30.6" customHeight="1">
      <c r="A266" s="18" t="s">
        <v>650</v>
      </c>
      <c r="B266" s="18" t="s">
        <v>651</v>
      </c>
      <c r="C266" s="18" t="s">
        <v>27</v>
      </c>
      <c r="D266" s="18" t="s">
        <v>652</v>
      </c>
      <c r="E266" s="18" t="s">
        <v>29</v>
      </c>
      <c r="F266" s="23">
        <v>26</v>
      </c>
      <c r="G266" s="24">
        <v>78.27</v>
      </c>
      <c r="H266" s="52">
        <f t="shared" si="9"/>
        <v>2035.02</v>
      </c>
      <c r="I266" s="52">
        <v>1.2081</v>
      </c>
      <c r="J266" s="53">
        <f t="shared" si="10"/>
        <v>94.56</v>
      </c>
      <c r="K266" s="74">
        <f t="shared" si="11"/>
        <v>2458.56</v>
      </c>
    </row>
    <row r="267" spans="1:11" ht="30.6" customHeight="1">
      <c r="A267" s="18" t="s">
        <v>653</v>
      </c>
      <c r="B267" s="18" t="s">
        <v>654</v>
      </c>
      <c r="C267" s="18" t="s">
        <v>27</v>
      </c>
      <c r="D267" s="18" t="s">
        <v>655</v>
      </c>
      <c r="E267" s="18" t="s">
        <v>29</v>
      </c>
      <c r="F267" s="23">
        <v>4</v>
      </c>
      <c r="G267" s="24">
        <v>24.32</v>
      </c>
      <c r="H267" s="52">
        <f t="shared" si="9"/>
        <v>97.28</v>
      </c>
      <c r="I267" s="52">
        <v>1.2081</v>
      </c>
      <c r="J267" s="53">
        <f t="shared" si="10"/>
        <v>29.38</v>
      </c>
      <c r="K267" s="74">
        <f t="shared" si="11"/>
        <v>117.52</v>
      </c>
    </row>
    <row r="268" spans="1:11" ht="30.6" customHeight="1">
      <c r="A268" s="18" t="s">
        <v>656</v>
      </c>
      <c r="B268" s="18" t="s">
        <v>657</v>
      </c>
      <c r="C268" s="18" t="s">
        <v>27</v>
      </c>
      <c r="D268" s="18" t="s">
        <v>658</v>
      </c>
      <c r="E268" s="18" t="s">
        <v>29</v>
      </c>
      <c r="F268" s="23">
        <v>37</v>
      </c>
      <c r="G268" s="24">
        <v>15.15</v>
      </c>
      <c r="H268" s="52">
        <f t="shared" si="9"/>
        <v>560.55000000000007</v>
      </c>
      <c r="I268" s="52">
        <v>1.2081</v>
      </c>
      <c r="J268" s="53">
        <f t="shared" si="10"/>
        <v>18.3</v>
      </c>
      <c r="K268" s="74">
        <f t="shared" si="11"/>
        <v>677.1</v>
      </c>
    </row>
    <row r="269" spans="1:11" ht="30.6" customHeight="1">
      <c r="A269" s="18" t="s">
        <v>659</v>
      </c>
      <c r="B269" s="18" t="s">
        <v>660</v>
      </c>
      <c r="C269" s="18" t="s">
        <v>27</v>
      </c>
      <c r="D269" s="18" t="s">
        <v>661</v>
      </c>
      <c r="E269" s="18" t="s">
        <v>29</v>
      </c>
      <c r="F269" s="23">
        <v>2</v>
      </c>
      <c r="G269" s="24">
        <v>27.75</v>
      </c>
      <c r="H269" s="52">
        <f t="shared" si="9"/>
        <v>55.5</v>
      </c>
      <c r="I269" s="52">
        <v>1.2081</v>
      </c>
      <c r="J269" s="53">
        <f t="shared" si="10"/>
        <v>33.520000000000003</v>
      </c>
      <c r="K269" s="74">
        <f t="shared" si="11"/>
        <v>67.040000000000006</v>
      </c>
    </row>
    <row r="270" spans="1:11" ht="30.6" customHeight="1">
      <c r="A270" s="18" t="s">
        <v>662</v>
      </c>
      <c r="B270" s="18" t="s">
        <v>663</v>
      </c>
      <c r="C270" s="18" t="s">
        <v>27</v>
      </c>
      <c r="D270" s="18" t="s">
        <v>664</v>
      </c>
      <c r="E270" s="18" t="s">
        <v>29</v>
      </c>
      <c r="F270" s="23">
        <v>39</v>
      </c>
      <c r="G270" s="24">
        <v>12.58</v>
      </c>
      <c r="H270" s="52">
        <f t="shared" si="9"/>
        <v>490.62</v>
      </c>
      <c r="I270" s="52">
        <v>1.2081</v>
      </c>
      <c r="J270" s="53">
        <f t="shared" si="10"/>
        <v>15.2</v>
      </c>
      <c r="K270" s="74">
        <f t="shared" si="11"/>
        <v>592.79999999999995</v>
      </c>
    </row>
    <row r="271" spans="1:11" ht="30.6" customHeight="1">
      <c r="A271" s="18" t="s">
        <v>665</v>
      </c>
      <c r="B271" s="18" t="s">
        <v>666</v>
      </c>
      <c r="C271" s="18" t="s">
        <v>27</v>
      </c>
      <c r="D271" s="18" t="s">
        <v>667</v>
      </c>
      <c r="E271" s="18" t="s">
        <v>29</v>
      </c>
      <c r="F271" s="23">
        <v>15</v>
      </c>
      <c r="G271" s="24">
        <v>73</v>
      </c>
      <c r="H271" s="52">
        <f t="shared" si="9"/>
        <v>1095</v>
      </c>
      <c r="I271" s="52">
        <v>1.2081</v>
      </c>
      <c r="J271" s="53">
        <f t="shared" si="10"/>
        <v>88.19</v>
      </c>
      <c r="K271" s="74">
        <f t="shared" si="11"/>
        <v>1322.85</v>
      </c>
    </row>
    <row r="272" spans="1:11" ht="30.6" customHeight="1">
      <c r="A272" s="18" t="s">
        <v>668</v>
      </c>
      <c r="B272" s="18" t="s">
        <v>669</v>
      </c>
      <c r="C272" s="18" t="s">
        <v>27</v>
      </c>
      <c r="D272" s="18" t="s">
        <v>670</v>
      </c>
      <c r="E272" s="18" t="s">
        <v>29</v>
      </c>
      <c r="F272" s="23">
        <v>9</v>
      </c>
      <c r="G272" s="24">
        <v>48.63</v>
      </c>
      <c r="H272" s="52">
        <f t="shared" si="9"/>
        <v>437.67</v>
      </c>
      <c r="I272" s="52">
        <v>1.2081</v>
      </c>
      <c r="J272" s="53">
        <f t="shared" si="10"/>
        <v>58.75</v>
      </c>
      <c r="K272" s="74">
        <f t="shared" si="11"/>
        <v>528.75</v>
      </c>
    </row>
    <row r="273" spans="1:11" ht="30.6" customHeight="1">
      <c r="A273" s="18" t="s">
        <v>671</v>
      </c>
      <c r="B273" s="18" t="s">
        <v>672</v>
      </c>
      <c r="C273" s="18" t="s">
        <v>27</v>
      </c>
      <c r="D273" s="18" t="s">
        <v>673</v>
      </c>
      <c r="E273" s="18" t="s">
        <v>29</v>
      </c>
      <c r="F273" s="23">
        <v>59</v>
      </c>
      <c r="G273" s="24">
        <v>16.079999999999998</v>
      </c>
      <c r="H273" s="52">
        <f t="shared" si="9"/>
        <v>948.71999999999991</v>
      </c>
      <c r="I273" s="52">
        <v>1.2081</v>
      </c>
      <c r="J273" s="53">
        <f t="shared" si="10"/>
        <v>19.43</v>
      </c>
      <c r="K273" s="74">
        <f t="shared" si="11"/>
        <v>1146.3699999999999</v>
      </c>
    </row>
    <row r="274" spans="1:11" ht="30.6" customHeight="1">
      <c r="A274" s="18" t="s">
        <v>674</v>
      </c>
      <c r="B274" s="18" t="s">
        <v>675</v>
      </c>
      <c r="C274" s="18" t="s">
        <v>27</v>
      </c>
      <c r="D274" s="18" t="s">
        <v>676</v>
      </c>
      <c r="E274" s="18" t="s">
        <v>29</v>
      </c>
      <c r="F274" s="23">
        <v>29</v>
      </c>
      <c r="G274" s="24">
        <v>13.25</v>
      </c>
      <c r="H274" s="52">
        <f t="shared" si="9"/>
        <v>384.25</v>
      </c>
      <c r="I274" s="52">
        <v>1.2081</v>
      </c>
      <c r="J274" s="53">
        <f t="shared" si="10"/>
        <v>16.010000000000002</v>
      </c>
      <c r="K274" s="74">
        <f t="shared" si="11"/>
        <v>464.29</v>
      </c>
    </row>
    <row r="275" spans="1:11" ht="30.6" customHeight="1">
      <c r="A275" s="18" t="s">
        <v>677</v>
      </c>
      <c r="B275" s="18" t="s">
        <v>678</v>
      </c>
      <c r="C275" s="18" t="s">
        <v>27</v>
      </c>
      <c r="D275" s="18" t="s">
        <v>679</v>
      </c>
      <c r="E275" s="18" t="s">
        <v>29</v>
      </c>
      <c r="F275" s="23">
        <v>28</v>
      </c>
      <c r="G275" s="24">
        <v>18.32</v>
      </c>
      <c r="H275" s="52">
        <f t="shared" si="9"/>
        <v>512.96</v>
      </c>
      <c r="I275" s="52">
        <v>1.2081</v>
      </c>
      <c r="J275" s="53">
        <f t="shared" si="10"/>
        <v>22.13</v>
      </c>
      <c r="K275" s="74">
        <f t="shared" si="11"/>
        <v>619.64</v>
      </c>
    </row>
    <row r="276" spans="1:11" ht="30.6" customHeight="1">
      <c r="A276" s="18" t="s">
        <v>680</v>
      </c>
      <c r="B276" s="18" t="s">
        <v>681</v>
      </c>
      <c r="C276" s="18" t="s">
        <v>27</v>
      </c>
      <c r="D276" s="18" t="s">
        <v>682</v>
      </c>
      <c r="E276" s="18" t="s">
        <v>29</v>
      </c>
      <c r="F276" s="23">
        <v>6</v>
      </c>
      <c r="G276" s="24">
        <v>26.73</v>
      </c>
      <c r="H276" s="52">
        <f t="shared" si="9"/>
        <v>160.38</v>
      </c>
      <c r="I276" s="52">
        <v>1.2081</v>
      </c>
      <c r="J276" s="53">
        <f t="shared" si="10"/>
        <v>32.29</v>
      </c>
      <c r="K276" s="74">
        <f t="shared" si="11"/>
        <v>193.74</v>
      </c>
    </row>
    <row r="277" spans="1:11" ht="30.6" customHeight="1">
      <c r="A277" s="18" t="s">
        <v>683</v>
      </c>
      <c r="B277" s="18" t="s">
        <v>684</v>
      </c>
      <c r="C277" s="18" t="s">
        <v>27</v>
      </c>
      <c r="D277" s="18" t="s">
        <v>685</v>
      </c>
      <c r="E277" s="18" t="s">
        <v>29</v>
      </c>
      <c r="F277" s="23">
        <v>4</v>
      </c>
      <c r="G277" s="24">
        <v>17.55</v>
      </c>
      <c r="H277" s="52">
        <f t="shared" si="9"/>
        <v>70.2</v>
      </c>
      <c r="I277" s="52">
        <v>1.2081</v>
      </c>
      <c r="J277" s="53">
        <f t="shared" si="10"/>
        <v>21.2</v>
      </c>
      <c r="K277" s="74">
        <f t="shared" si="11"/>
        <v>84.8</v>
      </c>
    </row>
    <row r="278" spans="1:11" ht="30.6" customHeight="1">
      <c r="A278" s="18" t="s">
        <v>686</v>
      </c>
      <c r="B278" s="18" t="s">
        <v>687</v>
      </c>
      <c r="C278" s="18" t="s">
        <v>27</v>
      </c>
      <c r="D278" s="18" t="s">
        <v>688</v>
      </c>
      <c r="E278" s="18" t="s">
        <v>29</v>
      </c>
      <c r="F278" s="23">
        <v>38</v>
      </c>
      <c r="G278" s="24">
        <v>13.01</v>
      </c>
      <c r="H278" s="52">
        <f t="shared" si="9"/>
        <v>494.38</v>
      </c>
      <c r="I278" s="52">
        <v>1.2081</v>
      </c>
      <c r="J278" s="53">
        <f t="shared" si="10"/>
        <v>15.72</v>
      </c>
      <c r="K278" s="74">
        <f t="shared" si="11"/>
        <v>597.36</v>
      </c>
    </row>
    <row r="279" spans="1:11" ht="30.6" customHeight="1">
      <c r="A279" s="18" t="s">
        <v>689</v>
      </c>
      <c r="B279" s="18" t="s">
        <v>690</v>
      </c>
      <c r="C279" s="18" t="s">
        <v>27</v>
      </c>
      <c r="D279" s="18" t="s">
        <v>691</v>
      </c>
      <c r="E279" s="18" t="s">
        <v>29</v>
      </c>
      <c r="F279" s="23">
        <v>9</v>
      </c>
      <c r="G279" s="24">
        <v>47.45</v>
      </c>
      <c r="H279" s="52">
        <f t="shared" si="9"/>
        <v>427.05</v>
      </c>
      <c r="I279" s="52">
        <v>1.2081</v>
      </c>
      <c r="J279" s="53">
        <f t="shared" si="10"/>
        <v>57.32</v>
      </c>
      <c r="K279" s="74">
        <f t="shared" si="11"/>
        <v>515.88</v>
      </c>
    </row>
    <row r="280" spans="1:11" ht="30.6" customHeight="1">
      <c r="A280" s="18" t="s">
        <v>692</v>
      </c>
      <c r="B280" s="18" t="s">
        <v>693</v>
      </c>
      <c r="C280" s="18" t="s">
        <v>27</v>
      </c>
      <c r="D280" s="18" t="s">
        <v>694</v>
      </c>
      <c r="E280" s="18" t="s">
        <v>29</v>
      </c>
      <c r="F280" s="23">
        <v>1</v>
      </c>
      <c r="G280" s="24">
        <v>52.64</v>
      </c>
      <c r="H280" s="52">
        <f t="shared" si="9"/>
        <v>52.64</v>
      </c>
      <c r="I280" s="52">
        <v>1.2081</v>
      </c>
      <c r="J280" s="53">
        <f t="shared" si="10"/>
        <v>63.59</v>
      </c>
      <c r="K280" s="74">
        <f t="shared" si="11"/>
        <v>63.59</v>
      </c>
    </row>
    <row r="281" spans="1:11" ht="30.6" customHeight="1">
      <c r="A281" s="18" t="s">
        <v>695</v>
      </c>
      <c r="B281" s="18" t="s">
        <v>696</v>
      </c>
      <c r="C281" s="18" t="s">
        <v>27</v>
      </c>
      <c r="D281" s="18" t="s">
        <v>697</v>
      </c>
      <c r="E281" s="18" t="s">
        <v>29</v>
      </c>
      <c r="F281" s="23">
        <v>7</v>
      </c>
      <c r="G281" s="24">
        <v>18.649999999999999</v>
      </c>
      <c r="H281" s="52">
        <f t="shared" si="9"/>
        <v>130.54999999999998</v>
      </c>
      <c r="I281" s="52">
        <v>1.2081</v>
      </c>
      <c r="J281" s="53">
        <f t="shared" si="10"/>
        <v>22.53</v>
      </c>
      <c r="K281" s="74">
        <f t="shared" si="11"/>
        <v>157.71</v>
      </c>
    </row>
    <row r="282" spans="1:11" ht="30.6" customHeight="1">
      <c r="A282" s="18" t="s">
        <v>698</v>
      </c>
      <c r="B282" s="18" t="s">
        <v>699</v>
      </c>
      <c r="C282" s="18" t="s">
        <v>27</v>
      </c>
      <c r="D282" s="18" t="s">
        <v>700</v>
      </c>
      <c r="E282" s="18" t="s">
        <v>29</v>
      </c>
      <c r="F282" s="23">
        <v>1</v>
      </c>
      <c r="G282" s="24">
        <v>30.22</v>
      </c>
      <c r="H282" s="52">
        <f t="shared" si="9"/>
        <v>30.22</v>
      </c>
      <c r="I282" s="52">
        <v>1.2081</v>
      </c>
      <c r="J282" s="53">
        <f t="shared" si="10"/>
        <v>36.51</v>
      </c>
      <c r="K282" s="74">
        <f t="shared" si="11"/>
        <v>36.51</v>
      </c>
    </row>
    <row r="283" spans="1:11" ht="30.6" customHeight="1">
      <c r="A283" s="18" t="s">
        <v>701</v>
      </c>
      <c r="B283" s="18" t="s">
        <v>702</v>
      </c>
      <c r="C283" s="18" t="s">
        <v>27</v>
      </c>
      <c r="D283" s="18" t="s">
        <v>703</v>
      </c>
      <c r="E283" s="18" t="s">
        <v>29</v>
      </c>
      <c r="F283" s="23">
        <v>3</v>
      </c>
      <c r="G283" s="24">
        <v>32.15</v>
      </c>
      <c r="H283" s="52">
        <f t="shared" si="9"/>
        <v>96.449999999999989</v>
      </c>
      <c r="I283" s="52">
        <v>1.2081</v>
      </c>
      <c r="J283" s="53">
        <f t="shared" si="10"/>
        <v>38.840000000000003</v>
      </c>
      <c r="K283" s="74">
        <f t="shared" si="11"/>
        <v>116.52000000000001</v>
      </c>
    </row>
    <row r="284" spans="1:11" ht="30.6" customHeight="1">
      <c r="A284" s="18" t="s">
        <v>704</v>
      </c>
      <c r="B284" s="18" t="s">
        <v>705</v>
      </c>
      <c r="C284" s="18" t="s">
        <v>27</v>
      </c>
      <c r="D284" s="18" t="s">
        <v>706</v>
      </c>
      <c r="E284" s="18" t="s">
        <v>29</v>
      </c>
      <c r="F284" s="23">
        <v>5</v>
      </c>
      <c r="G284" s="24">
        <v>45.25</v>
      </c>
      <c r="H284" s="52">
        <f t="shared" si="9"/>
        <v>226.25</v>
      </c>
      <c r="I284" s="52">
        <v>1.2081</v>
      </c>
      <c r="J284" s="53">
        <f t="shared" si="10"/>
        <v>54.67</v>
      </c>
      <c r="K284" s="74">
        <f t="shared" si="11"/>
        <v>273.35000000000002</v>
      </c>
    </row>
    <row r="285" spans="1:11" ht="30.6" customHeight="1">
      <c r="A285" s="18" t="s">
        <v>707</v>
      </c>
      <c r="B285" s="18" t="s">
        <v>708</v>
      </c>
      <c r="C285" s="18" t="s">
        <v>27</v>
      </c>
      <c r="D285" s="18" t="s">
        <v>709</v>
      </c>
      <c r="E285" s="18" t="s">
        <v>29</v>
      </c>
      <c r="F285" s="23">
        <v>5</v>
      </c>
      <c r="G285" s="24">
        <v>19.63</v>
      </c>
      <c r="H285" s="52">
        <f t="shared" ref="H285:H349" si="12">SUM(G285*F285)</f>
        <v>98.149999999999991</v>
      </c>
      <c r="I285" s="52">
        <v>1.2081</v>
      </c>
      <c r="J285" s="53">
        <f t="shared" ref="J285:J349" si="13">ROUND(G285*I285,2)</f>
        <v>23.72</v>
      </c>
      <c r="K285" s="74">
        <f t="shared" ref="K285:K349" si="14">J285*F285</f>
        <v>118.6</v>
      </c>
    </row>
    <row r="286" spans="1:11" ht="30.6" customHeight="1">
      <c r="A286" s="18" t="s">
        <v>710</v>
      </c>
      <c r="B286" s="18" t="s">
        <v>711</v>
      </c>
      <c r="C286" s="18" t="s">
        <v>11</v>
      </c>
      <c r="D286" s="18" t="s">
        <v>712</v>
      </c>
      <c r="E286" s="18" t="s">
        <v>67</v>
      </c>
      <c r="F286" s="23">
        <v>157.4</v>
      </c>
      <c r="G286" s="24">
        <v>136.12</v>
      </c>
      <c r="H286" s="52">
        <f t="shared" si="12"/>
        <v>21425.288</v>
      </c>
      <c r="I286" s="52">
        <v>1.2081</v>
      </c>
      <c r="J286" s="53">
        <f t="shared" si="13"/>
        <v>164.45</v>
      </c>
      <c r="K286" s="74">
        <f t="shared" si="14"/>
        <v>25884.43</v>
      </c>
    </row>
    <row r="287" spans="1:11" ht="30.6" customHeight="1">
      <c r="A287" s="18" t="s">
        <v>713</v>
      </c>
      <c r="B287" s="18" t="s">
        <v>714</v>
      </c>
      <c r="C287" s="18" t="s">
        <v>11</v>
      </c>
      <c r="D287" s="18" t="s">
        <v>715</v>
      </c>
      <c r="E287" s="18" t="s">
        <v>67</v>
      </c>
      <c r="F287" s="23">
        <v>85.3</v>
      </c>
      <c r="G287" s="24">
        <v>67.42</v>
      </c>
      <c r="H287" s="52">
        <f t="shared" si="12"/>
        <v>5750.9260000000004</v>
      </c>
      <c r="I287" s="52">
        <v>1.2081</v>
      </c>
      <c r="J287" s="53">
        <f t="shared" si="13"/>
        <v>81.45</v>
      </c>
      <c r="K287" s="74">
        <f t="shared" si="14"/>
        <v>6947.6850000000004</v>
      </c>
    </row>
    <row r="288" spans="1:11" ht="30.6" customHeight="1">
      <c r="A288" s="18" t="s">
        <v>716</v>
      </c>
      <c r="B288" s="18" t="s">
        <v>717</v>
      </c>
      <c r="C288" s="18" t="s">
        <v>11</v>
      </c>
      <c r="D288" s="18" t="s">
        <v>718</v>
      </c>
      <c r="E288" s="18" t="s">
        <v>67</v>
      </c>
      <c r="F288" s="23">
        <v>47</v>
      </c>
      <c r="G288" s="24">
        <v>123.38</v>
      </c>
      <c r="H288" s="52">
        <f t="shared" si="12"/>
        <v>5798.86</v>
      </c>
      <c r="I288" s="52">
        <v>1.2081</v>
      </c>
      <c r="J288" s="53">
        <f t="shared" si="13"/>
        <v>149.06</v>
      </c>
      <c r="K288" s="74">
        <f t="shared" si="14"/>
        <v>7005.82</v>
      </c>
    </row>
    <row r="289" spans="1:11" ht="30.6" customHeight="1">
      <c r="A289" s="18" t="s">
        <v>719</v>
      </c>
      <c r="B289" s="18" t="s">
        <v>720</v>
      </c>
      <c r="C289" s="18" t="s">
        <v>11</v>
      </c>
      <c r="D289" s="18" t="s">
        <v>721</v>
      </c>
      <c r="E289" s="18" t="s">
        <v>67</v>
      </c>
      <c r="F289" s="23">
        <v>48.9</v>
      </c>
      <c r="G289" s="24">
        <v>58.91</v>
      </c>
      <c r="H289" s="52">
        <f t="shared" si="12"/>
        <v>2880.6989999999996</v>
      </c>
      <c r="I289" s="52">
        <v>1.2081</v>
      </c>
      <c r="J289" s="53">
        <f t="shared" si="13"/>
        <v>71.17</v>
      </c>
      <c r="K289" s="74">
        <f t="shared" si="14"/>
        <v>3480.2130000000002</v>
      </c>
    </row>
    <row r="290" spans="1:11" ht="30.6" customHeight="1">
      <c r="A290" s="18" t="s">
        <v>722</v>
      </c>
      <c r="B290" s="18" t="s">
        <v>723</v>
      </c>
      <c r="C290" s="18" t="s">
        <v>11</v>
      </c>
      <c r="D290" s="18" t="s">
        <v>724</v>
      </c>
      <c r="E290" s="18" t="s">
        <v>67</v>
      </c>
      <c r="F290" s="23">
        <v>22.8</v>
      </c>
      <c r="G290" s="24">
        <v>48.26</v>
      </c>
      <c r="H290" s="52">
        <f t="shared" si="12"/>
        <v>1100.328</v>
      </c>
      <c r="I290" s="52">
        <v>1.2081</v>
      </c>
      <c r="J290" s="53">
        <f t="shared" si="13"/>
        <v>58.3</v>
      </c>
      <c r="K290" s="74">
        <f t="shared" si="14"/>
        <v>1329.24</v>
      </c>
    </row>
    <row r="291" spans="1:11" ht="30.6" customHeight="1">
      <c r="A291" s="18" t="s">
        <v>725</v>
      </c>
      <c r="B291" s="18" t="s">
        <v>726</v>
      </c>
      <c r="C291" s="18" t="s">
        <v>11</v>
      </c>
      <c r="D291" s="18" t="s">
        <v>727</v>
      </c>
      <c r="E291" s="18" t="s">
        <v>67</v>
      </c>
      <c r="F291" s="23">
        <v>1.5</v>
      </c>
      <c r="G291" s="24">
        <v>55.39</v>
      </c>
      <c r="H291" s="52">
        <f t="shared" si="12"/>
        <v>83.085000000000008</v>
      </c>
      <c r="I291" s="52">
        <v>1.2081</v>
      </c>
      <c r="J291" s="53">
        <f t="shared" si="13"/>
        <v>66.92</v>
      </c>
      <c r="K291" s="74">
        <f t="shared" si="14"/>
        <v>100.38</v>
      </c>
    </row>
    <row r="292" spans="1:11" ht="30.6" customHeight="1">
      <c r="A292" s="18" t="s">
        <v>728</v>
      </c>
      <c r="B292" s="18" t="s">
        <v>729</v>
      </c>
      <c r="C292" s="18" t="s">
        <v>11</v>
      </c>
      <c r="D292" s="18" t="s">
        <v>730</v>
      </c>
      <c r="E292" s="18" t="s">
        <v>29</v>
      </c>
      <c r="F292" s="23">
        <v>9</v>
      </c>
      <c r="G292" s="24">
        <v>31.84</v>
      </c>
      <c r="H292" s="52">
        <f t="shared" si="12"/>
        <v>286.56</v>
      </c>
      <c r="I292" s="52">
        <v>1.2081</v>
      </c>
      <c r="J292" s="53">
        <f t="shared" si="13"/>
        <v>38.47</v>
      </c>
      <c r="K292" s="74">
        <f t="shared" si="14"/>
        <v>346.23</v>
      </c>
    </row>
    <row r="293" spans="1:11" ht="30.6" customHeight="1">
      <c r="A293" s="18" t="s">
        <v>731</v>
      </c>
      <c r="B293" s="18" t="s">
        <v>561</v>
      </c>
      <c r="C293" s="18" t="s">
        <v>27</v>
      </c>
      <c r="D293" s="18" t="s">
        <v>562</v>
      </c>
      <c r="E293" s="18" t="s">
        <v>29</v>
      </c>
      <c r="F293" s="23">
        <v>17</v>
      </c>
      <c r="G293" s="24">
        <v>9.17</v>
      </c>
      <c r="H293" s="52">
        <f t="shared" si="12"/>
        <v>155.88999999999999</v>
      </c>
      <c r="I293" s="52">
        <v>1.2081</v>
      </c>
      <c r="J293" s="53">
        <f t="shared" si="13"/>
        <v>11.08</v>
      </c>
      <c r="K293" s="74">
        <f t="shared" si="14"/>
        <v>188.36</v>
      </c>
    </row>
    <row r="294" spans="1:11" ht="30.6" customHeight="1">
      <c r="A294" s="18" t="s">
        <v>732</v>
      </c>
      <c r="B294" s="18" t="s">
        <v>733</v>
      </c>
      <c r="C294" s="18" t="s">
        <v>27</v>
      </c>
      <c r="D294" s="18" t="s">
        <v>734</v>
      </c>
      <c r="E294" s="18" t="s">
        <v>29</v>
      </c>
      <c r="F294" s="23">
        <v>17</v>
      </c>
      <c r="G294" s="24">
        <v>13.08</v>
      </c>
      <c r="H294" s="52">
        <f t="shared" si="12"/>
        <v>222.36</v>
      </c>
      <c r="I294" s="52">
        <v>1.2081</v>
      </c>
      <c r="J294" s="53">
        <f t="shared" si="13"/>
        <v>15.8</v>
      </c>
      <c r="K294" s="74">
        <f t="shared" si="14"/>
        <v>268.60000000000002</v>
      </c>
    </row>
    <row r="295" spans="1:11" ht="30.6" customHeight="1">
      <c r="A295" s="18" t="s">
        <v>735</v>
      </c>
      <c r="B295" s="18" t="s">
        <v>579</v>
      </c>
      <c r="C295" s="18" t="s">
        <v>27</v>
      </c>
      <c r="D295" s="18" t="s">
        <v>580</v>
      </c>
      <c r="E295" s="18" t="s">
        <v>29</v>
      </c>
      <c r="F295" s="23">
        <v>17</v>
      </c>
      <c r="G295" s="24">
        <v>15.32</v>
      </c>
      <c r="H295" s="52">
        <f t="shared" si="12"/>
        <v>260.44</v>
      </c>
      <c r="I295" s="52">
        <v>1.2081</v>
      </c>
      <c r="J295" s="53">
        <f t="shared" si="13"/>
        <v>18.510000000000002</v>
      </c>
      <c r="K295" s="74">
        <f t="shared" si="14"/>
        <v>314.67</v>
      </c>
    </row>
    <row r="296" spans="1:11" ht="30.6" customHeight="1">
      <c r="A296" s="18" t="s">
        <v>736</v>
      </c>
      <c r="B296" s="18" t="s">
        <v>737</v>
      </c>
      <c r="C296" s="18" t="s">
        <v>27</v>
      </c>
      <c r="D296" s="18" t="s">
        <v>738</v>
      </c>
      <c r="E296" s="18" t="s">
        <v>29</v>
      </c>
      <c r="F296" s="23">
        <v>34</v>
      </c>
      <c r="G296" s="24">
        <v>11.62</v>
      </c>
      <c r="H296" s="52">
        <f t="shared" si="12"/>
        <v>395.08</v>
      </c>
      <c r="I296" s="52">
        <v>1.2081</v>
      </c>
      <c r="J296" s="53">
        <f t="shared" si="13"/>
        <v>14.04</v>
      </c>
      <c r="K296" s="74">
        <f t="shared" si="14"/>
        <v>477.35999999999996</v>
      </c>
    </row>
    <row r="297" spans="1:11" ht="30.6" customHeight="1">
      <c r="A297" s="18" t="s">
        <v>739</v>
      </c>
      <c r="B297" s="18" t="s">
        <v>588</v>
      </c>
      <c r="C297" s="18" t="s">
        <v>27</v>
      </c>
      <c r="D297" s="18" t="s">
        <v>589</v>
      </c>
      <c r="E297" s="18" t="s">
        <v>67</v>
      </c>
      <c r="F297" s="23">
        <v>102</v>
      </c>
      <c r="G297" s="24">
        <v>32.25</v>
      </c>
      <c r="H297" s="52">
        <f t="shared" si="12"/>
        <v>3289.5</v>
      </c>
      <c r="I297" s="52">
        <v>1.2081</v>
      </c>
      <c r="J297" s="53">
        <f t="shared" si="13"/>
        <v>38.96</v>
      </c>
      <c r="K297" s="74">
        <f t="shared" si="14"/>
        <v>3973.92</v>
      </c>
    </row>
    <row r="298" spans="1:11" ht="30.6" customHeight="1">
      <c r="A298" s="18" t="s">
        <v>740</v>
      </c>
      <c r="B298" s="18" t="s">
        <v>741</v>
      </c>
      <c r="C298" s="18" t="s">
        <v>11</v>
      </c>
      <c r="D298" s="18" t="s">
        <v>742</v>
      </c>
      <c r="E298" s="18" t="s">
        <v>29</v>
      </c>
      <c r="F298" s="23">
        <v>1</v>
      </c>
      <c r="G298" s="24">
        <v>474.93</v>
      </c>
      <c r="H298" s="52">
        <f t="shared" si="12"/>
        <v>474.93</v>
      </c>
      <c r="I298" s="52">
        <v>1.2081</v>
      </c>
      <c r="J298" s="53">
        <f t="shared" si="13"/>
        <v>573.76</v>
      </c>
      <c r="K298" s="74">
        <f t="shared" si="14"/>
        <v>573.76</v>
      </c>
    </row>
    <row r="299" spans="1:11" ht="30.6" customHeight="1">
      <c r="A299" s="7" t="s">
        <v>743</v>
      </c>
      <c r="B299" s="86" t="s">
        <v>744</v>
      </c>
      <c r="C299" s="87"/>
      <c r="D299" s="87"/>
      <c r="E299" s="87"/>
      <c r="F299" s="87"/>
      <c r="G299" s="87"/>
      <c r="H299" s="87"/>
      <c r="I299" s="87"/>
      <c r="J299" s="87"/>
      <c r="K299" s="87"/>
    </row>
    <row r="300" spans="1:11" ht="30.6" customHeight="1">
      <c r="A300" s="18" t="s">
        <v>745</v>
      </c>
      <c r="B300" s="18" t="s">
        <v>746</v>
      </c>
      <c r="C300" s="18" t="s">
        <v>11</v>
      </c>
      <c r="D300" s="18" t="s">
        <v>747</v>
      </c>
      <c r="E300" s="18" t="s">
        <v>748</v>
      </c>
      <c r="F300" s="23">
        <v>4</v>
      </c>
      <c r="G300" s="24">
        <v>798.85</v>
      </c>
      <c r="H300" s="52">
        <f t="shared" si="12"/>
        <v>3195.4</v>
      </c>
      <c r="I300" s="52">
        <v>1.2081</v>
      </c>
      <c r="J300" s="53">
        <f t="shared" si="13"/>
        <v>965.09</v>
      </c>
      <c r="K300" s="74">
        <f t="shared" si="14"/>
        <v>3860.36</v>
      </c>
    </row>
    <row r="301" spans="1:11" ht="30.6" customHeight="1">
      <c r="A301" s="18" t="s">
        <v>749</v>
      </c>
      <c r="B301" s="18" t="s">
        <v>750</v>
      </c>
      <c r="C301" s="18" t="s">
        <v>27</v>
      </c>
      <c r="D301" s="18" t="s">
        <v>751</v>
      </c>
      <c r="E301" s="18" t="s">
        <v>29</v>
      </c>
      <c r="F301" s="23">
        <v>1</v>
      </c>
      <c r="G301" s="24">
        <v>2661.99</v>
      </c>
      <c r="H301" s="52">
        <f t="shared" si="12"/>
        <v>2661.99</v>
      </c>
      <c r="I301" s="52">
        <v>1.2081</v>
      </c>
      <c r="J301" s="53">
        <f t="shared" si="13"/>
        <v>3215.95</v>
      </c>
      <c r="K301" s="74">
        <f t="shared" si="14"/>
        <v>3215.95</v>
      </c>
    </row>
    <row r="302" spans="1:11" ht="30.6" customHeight="1">
      <c r="A302" s="18" t="s">
        <v>752</v>
      </c>
      <c r="B302" s="18" t="s">
        <v>753</v>
      </c>
      <c r="C302" s="18" t="s">
        <v>11</v>
      </c>
      <c r="D302" s="18" t="s">
        <v>754</v>
      </c>
      <c r="E302" s="18" t="s">
        <v>29</v>
      </c>
      <c r="F302" s="23">
        <v>8</v>
      </c>
      <c r="G302" s="24">
        <v>90.7</v>
      </c>
      <c r="H302" s="52">
        <f t="shared" si="12"/>
        <v>725.6</v>
      </c>
      <c r="I302" s="52">
        <v>1.2081</v>
      </c>
      <c r="J302" s="53">
        <f t="shared" si="13"/>
        <v>109.57</v>
      </c>
      <c r="K302" s="74">
        <f t="shared" si="14"/>
        <v>876.56</v>
      </c>
    </row>
    <row r="303" spans="1:11" ht="30.6" customHeight="1">
      <c r="A303" s="18" t="s">
        <v>755</v>
      </c>
      <c r="B303" s="18" t="s">
        <v>666</v>
      </c>
      <c r="C303" s="18" t="s">
        <v>27</v>
      </c>
      <c r="D303" s="18" t="s">
        <v>667</v>
      </c>
      <c r="E303" s="18" t="s">
        <v>29</v>
      </c>
      <c r="F303" s="23">
        <v>4</v>
      </c>
      <c r="G303" s="24">
        <v>73</v>
      </c>
      <c r="H303" s="52">
        <f t="shared" si="12"/>
        <v>292</v>
      </c>
      <c r="I303" s="52">
        <v>1.2081</v>
      </c>
      <c r="J303" s="53">
        <f t="shared" si="13"/>
        <v>88.19</v>
      </c>
      <c r="K303" s="74">
        <f t="shared" si="14"/>
        <v>352.76</v>
      </c>
    </row>
    <row r="304" spans="1:11" ht="30.6" customHeight="1">
      <c r="A304" s="18" t="s">
        <v>756</v>
      </c>
      <c r="B304" s="18" t="s">
        <v>669</v>
      </c>
      <c r="C304" s="18" t="s">
        <v>27</v>
      </c>
      <c r="D304" s="18" t="s">
        <v>670</v>
      </c>
      <c r="E304" s="18" t="s">
        <v>29</v>
      </c>
      <c r="F304" s="23">
        <v>13</v>
      </c>
      <c r="G304" s="24">
        <v>48.63</v>
      </c>
      <c r="H304" s="52">
        <f t="shared" si="12"/>
        <v>632.19000000000005</v>
      </c>
      <c r="I304" s="52">
        <v>1.2081</v>
      </c>
      <c r="J304" s="53">
        <f t="shared" si="13"/>
        <v>58.75</v>
      </c>
      <c r="K304" s="74">
        <f t="shared" si="14"/>
        <v>763.75</v>
      </c>
    </row>
    <row r="305" spans="1:11" ht="27.6" customHeight="1">
      <c r="A305" s="18" t="s">
        <v>757</v>
      </c>
      <c r="B305" s="18" t="s">
        <v>711</v>
      </c>
      <c r="C305" s="18" t="s">
        <v>11</v>
      </c>
      <c r="D305" s="18" t="s">
        <v>712</v>
      </c>
      <c r="E305" s="18" t="s">
        <v>67</v>
      </c>
      <c r="F305" s="23">
        <v>21.7</v>
      </c>
      <c r="G305" s="24">
        <v>136.12</v>
      </c>
      <c r="H305" s="52">
        <f t="shared" si="12"/>
        <v>2953.8040000000001</v>
      </c>
      <c r="I305" s="52">
        <v>1.2081</v>
      </c>
      <c r="J305" s="53">
        <f t="shared" si="13"/>
        <v>164.45</v>
      </c>
      <c r="K305" s="74">
        <f t="shared" si="14"/>
        <v>3568.5649999999996</v>
      </c>
    </row>
    <row r="306" spans="1:11" ht="27.6" customHeight="1">
      <c r="A306" s="18" t="s">
        <v>758</v>
      </c>
      <c r="B306" s="18" t="s">
        <v>759</v>
      </c>
      <c r="C306" s="18" t="s">
        <v>11</v>
      </c>
      <c r="D306" s="18" t="s">
        <v>760</v>
      </c>
      <c r="E306" s="18" t="s">
        <v>67</v>
      </c>
      <c r="F306" s="23">
        <v>64.7</v>
      </c>
      <c r="G306" s="24">
        <v>61.69</v>
      </c>
      <c r="H306" s="52">
        <f t="shared" si="12"/>
        <v>3991.3429999999998</v>
      </c>
      <c r="I306" s="52">
        <v>1.2081</v>
      </c>
      <c r="J306" s="53">
        <f t="shared" si="13"/>
        <v>74.53</v>
      </c>
      <c r="K306" s="74">
        <f t="shared" si="14"/>
        <v>4822.0910000000003</v>
      </c>
    </row>
    <row r="307" spans="1:11" ht="27.6" customHeight="1">
      <c r="A307" s="18" t="s">
        <v>761</v>
      </c>
      <c r="B307" s="18" t="s">
        <v>762</v>
      </c>
      <c r="C307" s="18" t="s">
        <v>11</v>
      </c>
      <c r="D307" s="18" t="s">
        <v>763</v>
      </c>
      <c r="E307" s="18" t="s">
        <v>67</v>
      </c>
      <c r="F307" s="23">
        <v>25</v>
      </c>
      <c r="G307" s="24">
        <v>75.08</v>
      </c>
      <c r="H307" s="52">
        <f t="shared" si="12"/>
        <v>1877</v>
      </c>
      <c r="I307" s="52">
        <v>1.2081</v>
      </c>
      <c r="J307" s="53">
        <f t="shared" si="13"/>
        <v>90.7</v>
      </c>
      <c r="K307" s="74">
        <f t="shared" si="14"/>
        <v>2267.5</v>
      </c>
    </row>
    <row r="308" spans="1:11" ht="27.6" customHeight="1">
      <c r="A308" s="18" t="s">
        <v>764</v>
      </c>
      <c r="B308" s="18" t="s">
        <v>765</v>
      </c>
      <c r="C308" s="18" t="s">
        <v>11</v>
      </c>
      <c r="D308" s="18" t="s">
        <v>766</v>
      </c>
      <c r="E308" s="18" t="s">
        <v>29</v>
      </c>
      <c r="F308" s="23">
        <v>1</v>
      </c>
      <c r="G308" s="24">
        <v>396.99</v>
      </c>
      <c r="H308" s="52">
        <f t="shared" si="12"/>
        <v>396.99</v>
      </c>
      <c r="I308" s="52">
        <v>1.2081</v>
      </c>
      <c r="J308" s="53">
        <f t="shared" si="13"/>
        <v>479.6</v>
      </c>
      <c r="K308" s="74">
        <f t="shared" si="14"/>
        <v>479.6</v>
      </c>
    </row>
    <row r="309" spans="1:11" ht="27.6" customHeight="1">
      <c r="A309" s="18" t="s">
        <v>767</v>
      </c>
      <c r="B309" s="18" t="s">
        <v>768</v>
      </c>
      <c r="C309" s="18" t="s">
        <v>27</v>
      </c>
      <c r="D309" s="18" t="s">
        <v>769</v>
      </c>
      <c r="E309" s="18" t="s">
        <v>67</v>
      </c>
      <c r="F309" s="23">
        <v>11.5</v>
      </c>
      <c r="G309" s="24">
        <v>154.72</v>
      </c>
      <c r="H309" s="52">
        <f t="shared" si="12"/>
        <v>1779.28</v>
      </c>
      <c r="I309" s="52">
        <v>1.2081</v>
      </c>
      <c r="J309" s="53">
        <f t="shared" si="13"/>
        <v>186.92</v>
      </c>
      <c r="K309" s="74">
        <f t="shared" si="14"/>
        <v>2149.58</v>
      </c>
    </row>
    <row r="310" spans="1:11" ht="27.6" customHeight="1">
      <c r="A310" s="18" t="s">
        <v>770</v>
      </c>
      <c r="B310" s="18" t="s">
        <v>771</v>
      </c>
      <c r="C310" s="18" t="s">
        <v>27</v>
      </c>
      <c r="D310" s="18" t="s">
        <v>772</v>
      </c>
      <c r="E310" s="18" t="s">
        <v>29</v>
      </c>
      <c r="F310" s="23">
        <v>2</v>
      </c>
      <c r="G310" s="24">
        <v>13.6</v>
      </c>
      <c r="H310" s="52">
        <f t="shared" si="12"/>
        <v>27.2</v>
      </c>
      <c r="I310" s="52">
        <v>1.2081</v>
      </c>
      <c r="J310" s="53">
        <f t="shared" si="13"/>
        <v>16.43</v>
      </c>
      <c r="K310" s="74">
        <f t="shared" si="14"/>
        <v>32.86</v>
      </c>
    </row>
    <row r="311" spans="1:11" ht="27.6" customHeight="1">
      <c r="A311" s="18" t="s">
        <v>773</v>
      </c>
      <c r="B311" s="18" t="s">
        <v>737</v>
      </c>
      <c r="C311" s="18" t="s">
        <v>27</v>
      </c>
      <c r="D311" s="18" t="s">
        <v>738</v>
      </c>
      <c r="E311" s="18" t="s">
        <v>29</v>
      </c>
      <c r="F311" s="23">
        <v>11</v>
      </c>
      <c r="G311" s="24">
        <v>11.62</v>
      </c>
      <c r="H311" s="52">
        <f t="shared" si="12"/>
        <v>127.82</v>
      </c>
      <c r="I311" s="52">
        <v>1.2081</v>
      </c>
      <c r="J311" s="53">
        <f t="shared" si="13"/>
        <v>14.04</v>
      </c>
      <c r="K311" s="74">
        <f t="shared" si="14"/>
        <v>154.44</v>
      </c>
    </row>
    <row r="312" spans="1:11" ht="27.6" customHeight="1">
      <c r="A312" s="18" t="s">
        <v>774</v>
      </c>
      <c r="B312" s="18" t="s">
        <v>588</v>
      </c>
      <c r="C312" s="18" t="s">
        <v>27</v>
      </c>
      <c r="D312" s="18" t="s">
        <v>589</v>
      </c>
      <c r="E312" s="18" t="s">
        <v>67</v>
      </c>
      <c r="F312" s="23">
        <v>114.8</v>
      </c>
      <c r="G312" s="24">
        <v>32.25</v>
      </c>
      <c r="H312" s="52">
        <f t="shared" si="12"/>
        <v>3702.2999999999997</v>
      </c>
      <c r="I312" s="52">
        <v>1.2081</v>
      </c>
      <c r="J312" s="53">
        <f t="shared" si="13"/>
        <v>38.96</v>
      </c>
      <c r="K312" s="74">
        <f t="shared" si="14"/>
        <v>4472.6080000000002</v>
      </c>
    </row>
    <row r="313" spans="1:11" ht="27.6" customHeight="1">
      <c r="A313" s="18" t="s">
        <v>775</v>
      </c>
      <c r="B313" s="18" t="s">
        <v>591</v>
      </c>
      <c r="C313" s="18" t="s">
        <v>27</v>
      </c>
      <c r="D313" s="18" t="s">
        <v>592</v>
      </c>
      <c r="E313" s="18" t="s">
        <v>29</v>
      </c>
      <c r="F313" s="23">
        <v>11</v>
      </c>
      <c r="G313" s="24">
        <v>13.37</v>
      </c>
      <c r="H313" s="52">
        <f t="shared" si="12"/>
        <v>147.07</v>
      </c>
      <c r="I313" s="52">
        <v>1.2081</v>
      </c>
      <c r="J313" s="53">
        <f t="shared" si="13"/>
        <v>16.149999999999999</v>
      </c>
      <c r="K313" s="74">
        <f t="shared" si="14"/>
        <v>177.64999999999998</v>
      </c>
    </row>
    <row r="314" spans="1:11" ht="27.6" customHeight="1">
      <c r="A314" s="18" t="s">
        <v>776</v>
      </c>
      <c r="B314" s="18" t="s">
        <v>678</v>
      </c>
      <c r="C314" s="18" t="s">
        <v>27</v>
      </c>
      <c r="D314" s="18" t="s">
        <v>679</v>
      </c>
      <c r="E314" s="18" t="s">
        <v>29</v>
      </c>
      <c r="F314" s="23">
        <v>1</v>
      </c>
      <c r="G314" s="24">
        <v>18.32</v>
      </c>
      <c r="H314" s="52">
        <f t="shared" si="12"/>
        <v>18.32</v>
      </c>
      <c r="I314" s="52">
        <v>1.2081</v>
      </c>
      <c r="J314" s="53">
        <f t="shared" si="13"/>
        <v>22.13</v>
      </c>
      <c r="K314" s="74">
        <f t="shared" si="14"/>
        <v>22.13</v>
      </c>
    </row>
    <row r="315" spans="1:11" ht="27.6" customHeight="1">
      <c r="A315" s="18" t="s">
        <v>777</v>
      </c>
      <c r="B315" s="18" t="s">
        <v>684</v>
      </c>
      <c r="C315" s="18" t="s">
        <v>27</v>
      </c>
      <c r="D315" s="18" t="s">
        <v>685</v>
      </c>
      <c r="E315" s="18" t="s">
        <v>29</v>
      </c>
      <c r="F315" s="23">
        <v>59</v>
      </c>
      <c r="G315" s="24">
        <v>17.55</v>
      </c>
      <c r="H315" s="52">
        <f t="shared" si="12"/>
        <v>1035.45</v>
      </c>
      <c r="I315" s="52">
        <v>1.2081</v>
      </c>
      <c r="J315" s="53">
        <f t="shared" si="13"/>
        <v>21.2</v>
      </c>
      <c r="K315" s="74">
        <f t="shared" si="14"/>
        <v>1250.8</v>
      </c>
    </row>
    <row r="316" spans="1:11" ht="27.6" customHeight="1">
      <c r="A316" s="18" t="s">
        <v>778</v>
      </c>
      <c r="B316" s="18" t="s">
        <v>726</v>
      </c>
      <c r="C316" s="18" t="s">
        <v>11</v>
      </c>
      <c r="D316" s="18" t="s">
        <v>727</v>
      </c>
      <c r="E316" s="18" t="s">
        <v>67</v>
      </c>
      <c r="F316" s="23">
        <v>117</v>
      </c>
      <c r="G316" s="24">
        <v>55.39</v>
      </c>
      <c r="H316" s="52">
        <f t="shared" si="12"/>
        <v>6480.63</v>
      </c>
      <c r="I316" s="52">
        <v>1.2081</v>
      </c>
      <c r="J316" s="53">
        <f t="shared" si="13"/>
        <v>66.92</v>
      </c>
      <c r="K316" s="74">
        <f t="shared" si="14"/>
        <v>7829.64</v>
      </c>
    </row>
    <row r="317" spans="1:11" ht="27.6" customHeight="1">
      <c r="A317" s="18" t="s">
        <v>779</v>
      </c>
      <c r="B317" s="18" t="s">
        <v>780</v>
      </c>
      <c r="C317" s="18" t="s">
        <v>27</v>
      </c>
      <c r="D317" s="18" t="s">
        <v>781</v>
      </c>
      <c r="E317" s="18" t="s">
        <v>29</v>
      </c>
      <c r="F317" s="23">
        <v>25</v>
      </c>
      <c r="G317" s="24">
        <v>17.73</v>
      </c>
      <c r="H317" s="52">
        <f t="shared" si="12"/>
        <v>443.25</v>
      </c>
      <c r="I317" s="52">
        <v>1.2081</v>
      </c>
      <c r="J317" s="53">
        <f t="shared" si="13"/>
        <v>21.42</v>
      </c>
      <c r="K317" s="74">
        <f t="shared" si="14"/>
        <v>535.5</v>
      </c>
    </row>
    <row r="318" spans="1:11" ht="27.6" customHeight="1">
      <c r="A318" s="7" t="s">
        <v>782</v>
      </c>
      <c r="B318" s="86" t="s">
        <v>783</v>
      </c>
      <c r="C318" s="87"/>
      <c r="D318" s="87"/>
      <c r="E318" s="87"/>
      <c r="F318" s="87"/>
      <c r="G318" s="87"/>
      <c r="H318" s="87"/>
      <c r="I318" s="87"/>
      <c r="J318" s="87"/>
      <c r="K318" s="87"/>
    </row>
    <row r="319" spans="1:11" ht="27.6" customHeight="1">
      <c r="A319" s="18" t="s">
        <v>784</v>
      </c>
      <c r="B319" s="18" t="s">
        <v>785</v>
      </c>
      <c r="C319" s="18" t="s">
        <v>11</v>
      </c>
      <c r="D319" s="18" t="s">
        <v>786</v>
      </c>
      <c r="E319" s="18" t="s">
        <v>29</v>
      </c>
      <c r="F319" s="23">
        <v>5</v>
      </c>
      <c r="G319" s="24">
        <v>20.55</v>
      </c>
      <c r="H319" s="52">
        <f t="shared" si="12"/>
        <v>102.75</v>
      </c>
      <c r="I319" s="52">
        <v>1.2081</v>
      </c>
      <c r="J319" s="53">
        <f t="shared" si="13"/>
        <v>24.83</v>
      </c>
      <c r="K319" s="74">
        <f t="shared" si="14"/>
        <v>124.14999999999999</v>
      </c>
    </row>
    <row r="320" spans="1:11" ht="27.6" customHeight="1">
      <c r="A320" s="18" t="s">
        <v>787</v>
      </c>
      <c r="B320" s="18" t="s">
        <v>788</v>
      </c>
      <c r="C320" s="18" t="s">
        <v>27</v>
      </c>
      <c r="D320" s="18" t="s">
        <v>789</v>
      </c>
      <c r="E320" s="18" t="s">
        <v>29</v>
      </c>
      <c r="F320" s="23">
        <v>10</v>
      </c>
      <c r="G320" s="24">
        <v>308.74</v>
      </c>
      <c r="H320" s="52">
        <f t="shared" si="12"/>
        <v>3087.4</v>
      </c>
      <c r="I320" s="52">
        <v>1.2081</v>
      </c>
      <c r="J320" s="53">
        <f t="shared" si="13"/>
        <v>372.99</v>
      </c>
      <c r="K320" s="74">
        <f t="shared" si="14"/>
        <v>3729.9</v>
      </c>
    </row>
    <row r="321" spans="1:16" ht="27.6" customHeight="1">
      <c r="A321" s="18" t="s">
        <v>790</v>
      </c>
      <c r="B321" s="18" t="s">
        <v>791</v>
      </c>
      <c r="C321" s="18" t="s">
        <v>11</v>
      </c>
      <c r="D321" s="18" t="s">
        <v>792</v>
      </c>
      <c r="E321" s="18" t="s">
        <v>29</v>
      </c>
      <c r="F321" s="23">
        <v>10</v>
      </c>
      <c r="G321" s="24">
        <v>19.190000000000001</v>
      </c>
      <c r="H321" s="52">
        <f t="shared" si="12"/>
        <v>191.9</v>
      </c>
      <c r="I321" s="52">
        <v>1.2081</v>
      </c>
      <c r="J321" s="53">
        <f t="shared" si="13"/>
        <v>23.18</v>
      </c>
      <c r="K321" s="74">
        <f t="shared" si="14"/>
        <v>231.8</v>
      </c>
    </row>
    <row r="322" spans="1:16" ht="27.6" customHeight="1">
      <c r="A322" s="18" t="s">
        <v>793</v>
      </c>
      <c r="B322" s="18" t="s">
        <v>794</v>
      </c>
      <c r="C322" s="18" t="s">
        <v>11</v>
      </c>
      <c r="D322" s="18" t="s">
        <v>795</v>
      </c>
      <c r="E322" s="18" t="s">
        <v>29</v>
      </c>
      <c r="F322" s="23">
        <v>1</v>
      </c>
      <c r="G322" s="24">
        <v>215.13</v>
      </c>
      <c r="H322" s="52">
        <f t="shared" si="12"/>
        <v>215.13</v>
      </c>
      <c r="I322" s="52">
        <v>1.2081</v>
      </c>
      <c r="J322" s="53">
        <f t="shared" si="13"/>
        <v>259.89999999999998</v>
      </c>
      <c r="K322" s="74">
        <f t="shared" si="14"/>
        <v>259.89999999999998</v>
      </c>
    </row>
    <row r="323" spans="1:16" ht="27.6" customHeight="1">
      <c r="A323" s="18" t="s">
        <v>796</v>
      </c>
      <c r="B323" s="18" t="s">
        <v>797</v>
      </c>
      <c r="C323" s="18" t="s">
        <v>11</v>
      </c>
      <c r="D323" s="18" t="s">
        <v>798</v>
      </c>
      <c r="E323" s="18" t="s">
        <v>29</v>
      </c>
      <c r="F323" s="23">
        <v>6</v>
      </c>
      <c r="G323" s="24">
        <v>40.83</v>
      </c>
      <c r="H323" s="52">
        <f t="shared" si="12"/>
        <v>244.98</v>
      </c>
      <c r="I323" s="52">
        <v>1.2081</v>
      </c>
      <c r="J323" s="53">
        <f t="shared" si="13"/>
        <v>49.33</v>
      </c>
      <c r="K323" s="74">
        <f t="shared" si="14"/>
        <v>295.98</v>
      </c>
    </row>
    <row r="324" spans="1:16" ht="27.6" customHeight="1">
      <c r="A324" s="18" t="s">
        <v>799</v>
      </c>
      <c r="B324" s="18" t="s">
        <v>800</v>
      </c>
      <c r="C324" s="18" t="s">
        <v>11</v>
      </c>
      <c r="D324" s="18" t="s">
        <v>801</v>
      </c>
      <c r="E324" s="18" t="s">
        <v>29</v>
      </c>
      <c r="F324" s="23">
        <v>2</v>
      </c>
      <c r="G324" s="24">
        <v>18.55</v>
      </c>
      <c r="H324" s="52">
        <f t="shared" si="12"/>
        <v>37.1</v>
      </c>
      <c r="I324" s="52">
        <v>1.2081</v>
      </c>
      <c r="J324" s="53">
        <f t="shared" si="13"/>
        <v>22.41</v>
      </c>
      <c r="K324" s="74">
        <f t="shared" si="14"/>
        <v>44.82</v>
      </c>
    </row>
    <row r="325" spans="1:16" ht="27.6" customHeight="1">
      <c r="A325" s="18" t="s">
        <v>802</v>
      </c>
      <c r="B325" s="18" t="s">
        <v>803</v>
      </c>
      <c r="C325" s="18" t="s">
        <v>11</v>
      </c>
      <c r="D325" s="18" t="s">
        <v>804</v>
      </c>
      <c r="E325" s="18" t="s">
        <v>29</v>
      </c>
      <c r="F325" s="23">
        <v>39</v>
      </c>
      <c r="G325" s="24">
        <v>26.33</v>
      </c>
      <c r="H325" s="52">
        <f t="shared" si="12"/>
        <v>1026.8699999999999</v>
      </c>
      <c r="I325" s="52">
        <v>1.2081</v>
      </c>
      <c r="J325" s="53">
        <f t="shared" si="13"/>
        <v>31.81</v>
      </c>
      <c r="K325" s="74">
        <f t="shared" si="14"/>
        <v>1240.5899999999999</v>
      </c>
    </row>
    <row r="326" spans="1:16" ht="27.6" customHeight="1">
      <c r="A326" s="18" t="s">
        <v>805</v>
      </c>
      <c r="B326" s="18" t="s">
        <v>806</v>
      </c>
      <c r="C326" s="18" t="s">
        <v>11</v>
      </c>
      <c r="D326" s="18" t="s">
        <v>807</v>
      </c>
      <c r="E326" s="18" t="s">
        <v>29</v>
      </c>
      <c r="F326" s="23">
        <v>33</v>
      </c>
      <c r="G326" s="24">
        <v>39.340000000000003</v>
      </c>
      <c r="H326" s="52">
        <f t="shared" si="12"/>
        <v>1298.22</v>
      </c>
      <c r="I326" s="52">
        <v>1.2081</v>
      </c>
      <c r="J326" s="53">
        <f t="shared" si="13"/>
        <v>47.53</v>
      </c>
      <c r="K326" s="74">
        <f t="shared" si="14"/>
        <v>1568.49</v>
      </c>
    </row>
    <row r="327" spans="1:16" ht="27.6" customHeight="1">
      <c r="A327" s="18" t="s">
        <v>808</v>
      </c>
      <c r="B327" s="18" t="s">
        <v>809</v>
      </c>
      <c r="C327" s="18" t="s">
        <v>11</v>
      </c>
      <c r="D327" s="18" t="s">
        <v>810</v>
      </c>
      <c r="E327" s="18" t="s">
        <v>29</v>
      </c>
      <c r="F327" s="23">
        <v>1</v>
      </c>
      <c r="G327" s="24">
        <v>236.56</v>
      </c>
      <c r="H327" s="52">
        <f t="shared" si="12"/>
        <v>236.56</v>
      </c>
      <c r="I327" s="52">
        <v>1.2081</v>
      </c>
      <c r="J327" s="53">
        <f t="shared" si="13"/>
        <v>285.79000000000002</v>
      </c>
      <c r="K327" s="74">
        <f t="shared" si="14"/>
        <v>285.79000000000002</v>
      </c>
    </row>
    <row r="328" spans="1:16" ht="27.6" customHeight="1">
      <c r="A328" s="18" t="s">
        <v>811</v>
      </c>
      <c r="B328" s="18" t="s">
        <v>812</v>
      </c>
      <c r="C328" s="18" t="s">
        <v>11</v>
      </c>
      <c r="D328" s="18" t="s">
        <v>813</v>
      </c>
      <c r="E328" s="18" t="s">
        <v>29</v>
      </c>
      <c r="F328" s="23">
        <v>5</v>
      </c>
      <c r="G328" s="24">
        <v>488.78</v>
      </c>
      <c r="H328" s="52">
        <f t="shared" si="12"/>
        <v>2443.8999999999996</v>
      </c>
      <c r="I328" s="52">
        <v>1.2081</v>
      </c>
      <c r="J328" s="53">
        <f t="shared" si="13"/>
        <v>590.5</v>
      </c>
      <c r="K328" s="74">
        <f t="shared" si="14"/>
        <v>2952.5</v>
      </c>
    </row>
    <row r="329" spans="1:16" ht="27.6" customHeight="1">
      <c r="A329" s="18" t="s">
        <v>814</v>
      </c>
      <c r="B329" s="18" t="s">
        <v>815</v>
      </c>
      <c r="C329" s="18" t="s">
        <v>11</v>
      </c>
      <c r="D329" s="18" t="s">
        <v>816</v>
      </c>
      <c r="E329" s="18" t="s">
        <v>29</v>
      </c>
      <c r="F329" s="23">
        <v>2</v>
      </c>
      <c r="G329" s="24">
        <v>34.630000000000003</v>
      </c>
      <c r="H329" s="52">
        <f t="shared" si="12"/>
        <v>69.260000000000005</v>
      </c>
      <c r="I329" s="52">
        <v>1.2081</v>
      </c>
      <c r="J329" s="53">
        <f t="shared" si="13"/>
        <v>41.84</v>
      </c>
      <c r="K329" s="74">
        <f t="shared" si="14"/>
        <v>83.68</v>
      </c>
    </row>
    <row r="330" spans="1:16" ht="27.6" customHeight="1">
      <c r="A330" s="18" t="s">
        <v>817</v>
      </c>
      <c r="B330" s="18" t="s">
        <v>818</v>
      </c>
      <c r="C330" s="18" t="s">
        <v>11</v>
      </c>
      <c r="D330" s="18" t="s">
        <v>819</v>
      </c>
      <c r="E330" s="18" t="s">
        <v>29</v>
      </c>
      <c r="F330" s="23">
        <v>1</v>
      </c>
      <c r="G330" s="24">
        <v>13.34</v>
      </c>
      <c r="H330" s="52">
        <f t="shared" si="12"/>
        <v>13.34</v>
      </c>
      <c r="I330" s="52">
        <v>1.2081</v>
      </c>
      <c r="J330" s="53">
        <f t="shared" si="13"/>
        <v>16.12</v>
      </c>
      <c r="K330" s="74">
        <f t="shared" si="14"/>
        <v>16.12</v>
      </c>
    </row>
    <row r="331" spans="1:16">
      <c r="A331" s="83"/>
      <c r="B331" s="83"/>
      <c r="C331" s="83"/>
      <c r="D331" s="83"/>
      <c r="E331" s="83"/>
      <c r="F331" s="83"/>
      <c r="G331" s="84" t="s">
        <v>1274</v>
      </c>
      <c r="H331" s="84"/>
      <c r="I331" s="84"/>
      <c r="J331" s="84"/>
      <c r="K331" s="17">
        <f>SUM(K222:K330)</f>
        <v>210484.83599999998</v>
      </c>
      <c r="L331" s="14"/>
      <c r="M331" s="14"/>
      <c r="N331" s="14"/>
      <c r="O331" s="14"/>
      <c r="P331" s="14"/>
    </row>
    <row r="332" spans="1:16" ht="27.6" customHeight="1">
      <c r="A332" s="7">
        <v>16</v>
      </c>
      <c r="B332" s="86" t="s">
        <v>820</v>
      </c>
      <c r="C332" s="87"/>
      <c r="D332" s="87"/>
      <c r="E332" s="87"/>
      <c r="F332" s="87"/>
      <c r="G332" s="87"/>
      <c r="H332" s="87"/>
      <c r="I332" s="87"/>
      <c r="J332" s="87"/>
      <c r="K332" s="87"/>
    </row>
    <row r="333" spans="1:16" ht="27.6" customHeight="1">
      <c r="A333" s="7" t="s">
        <v>821</v>
      </c>
      <c r="B333" s="86" t="s">
        <v>822</v>
      </c>
      <c r="C333" s="87"/>
      <c r="D333" s="87"/>
      <c r="E333" s="87"/>
      <c r="F333" s="87"/>
      <c r="G333" s="87"/>
      <c r="H333" s="87"/>
      <c r="I333" s="87"/>
      <c r="J333" s="87"/>
      <c r="K333" s="87"/>
    </row>
    <row r="334" spans="1:16" ht="27.6" customHeight="1">
      <c r="A334" s="18" t="s">
        <v>823</v>
      </c>
      <c r="B334" s="18" t="s">
        <v>824</v>
      </c>
      <c r="C334" s="18" t="s">
        <v>11</v>
      </c>
      <c r="D334" s="18" t="s">
        <v>825</v>
      </c>
      <c r="E334" s="18" t="s">
        <v>29</v>
      </c>
      <c r="F334" s="23">
        <v>1</v>
      </c>
      <c r="G334" s="24">
        <v>2.33</v>
      </c>
      <c r="H334" s="52">
        <f t="shared" si="12"/>
        <v>2.33</v>
      </c>
      <c r="I334" s="52">
        <v>1.2081</v>
      </c>
      <c r="J334" s="53">
        <f t="shared" si="13"/>
        <v>2.81</v>
      </c>
      <c r="K334" s="74">
        <f t="shared" si="14"/>
        <v>2.81</v>
      </c>
    </row>
    <row r="335" spans="1:16" ht="27.6" customHeight="1">
      <c r="A335" s="18" t="s">
        <v>826</v>
      </c>
      <c r="B335" s="18" t="s">
        <v>827</v>
      </c>
      <c r="C335" s="18" t="s">
        <v>27</v>
      </c>
      <c r="D335" s="18" t="s">
        <v>828</v>
      </c>
      <c r="E335" s="18" t="s">
        <v>29</v>
      </c>
      <c r="F335" s="23">
        <v>305</v>
      </c>
      <c r="G335" s="24">
        <v>25.15</v>
      </c>
      <c r="H335" s="52">
        <f t="shared" si="12"/>
        <v>7670.75</v>
      </c>
      <c r="I335" s="52">
        <v>1.2081</v>
      </c>
      <c r="J335" s="53">
        <f t="shared" si="13"/>
        <v>30.38</v>
      </c>
      <c r="K335" s="74">
        <f t="shared" si="14"/>
        <v>9265.9</v>
      </c>
    </row>
    <row r="336" spans="1:16" ht="27.6" customHeight="1">
      <c r="A336" s="18" t="s">
        <v>829</v>
      </c>
      <c r="B336" s="18" t="s">
        <v>830</v>
      </c>
      <c r="C336" s="18" t="s">
        <v>27</v>
      </c>
      <c r="D336" s="18" t="s">
        <v>831</v>
      </c>
      <c r="E336" s="18" t="s">
        <v>29</v>
      </c>
      <c r="F336" s="23">
        <v>21</v>
      </c>
      <c r="G336" s="24">
        <v>27.98</v>
      </c>
      <c r="H336" s="52">
        <f t="shared" si="12"/>
        <v>587.58000000000004</v>
      </c>
      <c r="I336" s="52">
        <v>1.2081</v>
      </c>
      <c r="J336" s="53">
        <f t="shared" si="13"/>
        <v>33.799999999999997</v>
      </c>
      <c r="K336" s="74">
        <f t="shared" si="14"/>
        <v>709.8</v>
      </c>
    </row>
    <row r="337" spans="1:11" ht="27.6" customHeight="1">
      <c r="A337" s="18" t="s">
        <v>832</v>
      </c>
      <c r="B337" s="18" t="s">
        <v>833</v>
      </c>
      <c r="C337" s="18" t="s">
        <v>27</v>
      </c>
      <c r="D337" s="18" t="s">
        <v>834</v>
      </c>
      <c r="E337" s="18" t="s">
        <v>29</v>
      </c>
      <c r="F337" s="23">
        <v>99</v>
      </c>
      <c r="G337" s="24">
        <v>20.67</v>
      </c>
      <c r="H337" s="52">
        <f t="shared" si="12"/>
        <v>2046.3300000000002</v>
      </c>
      <c r="I337" s="52">
        <v>1.2081</v>
      </c>
      <c r="J337" s="53">
        <f t="shared" si="13"/>
        <v>24.97</v>
      </c>
      <c r="K337" s="74">
        <f t="shared" si="14"/>
        <v>2472.0299999999997</v>
      </c>
    </row>
    <row r="338" spans="1:11" ht="27.6" customHeight="1">
      <c r="A338" s="18" t="s">
        <v>835</v>
      </c>
      <c r="B338" s="18" t="s">
        <v>836</v>
      </c>
      <c r="C338" s="18" t="s">
        <v>27</v>
      </c>
      <c r="D338" s="18" t="s">
        <v>837</v>
      </c>
      <c r="E338" s="18" t="s">
        <v>29</v>
      </c>
      <c r="F338" s="23">
        <v>6</v>
      </c>
      <c r="G338" s="24">
        <v>24.59</v>
      </c>
      <c r="H338" s="52">
        <f t="shared" si="12"/>
        <v>147.54</v>
      </c>
      <c r="I338" s="52">
        <v>1.2081</v>
      </c>
      <c r="J338" s="53">
        <f t="shared" si="13"/>
        <v>29.71</v>
      </c>
      <c r="K338" s="74">
        <f t="shared" si="14"/>
        <v>178.26</v>
      </c>
    </row>
    <row r="339" spans="1:11" ht="27.6" customHeight="1">
      <c r="A339" s="18" t="s">
        <v>838</v>
      </c>
      <c r="B339" s="18" t="s">
        <v>839</v>
      </c>
      <c r="C339" s="18" t="s">
        <v>27</v>
      </c>
      <c r="D339" s="18" t="s">
        <v>840</v>
      </c>
      <c r="E339" s="18" t="s">
        <v>29</v>
      </c>
      <c r="F339" s="23">
        <v>1</v>
      </c>
      <c r="G339" s="24">
        <v>32.19</v>
      </c>
      <c r="H339" s="52">
        <f t="shared" si="12"/>
        <v>32.19</v>
      </c>
      <c r="I339" s="52">
        <v>1.2081</v>
      </c>
      <c r="J339" s="53">
        <f t="shared" si="13"/>
        <v>38.89</v>
      </c>
      <c r="K339" s="74">
        <f t="shared" si="14"/>
        <v>38.89</v>
      </c>
    </row>
    <row r="340" spans="1:11" ht="27.6" customHeight="1">
      <c r="A340" s="18" t="s">
        <v>841</v>
      </c>
      <c r="B340" s="18" t="s">
        <v>842</v>
      </c>
      <c r="C340" s="18" t="s">
        <v>11</v>
      </c>
      <c r="D340" s="18" t="s">
        <v>843</v>
      </c>
      <c r="E340" s="18" t="s">
        <v>644</v>
      </c>
      <c r="F340" s="23">
        <v>407</v>
      </c>
      <c r="G340" s="24">
        <v>6.17</v>
      </c>
      <c r="H340" s="52">
        <f t="shared" si="12"/>
        <v>2511.19</v>
      </c>
      <c r="I340" s="52">
        <v>1.2081</v>
      </c>
      <c r="J340" s="53">
        <f t="shared" si="13"/>
        <v>7.45</v>
      </c>
      <c r="K340" s="74">
        <f t="shared" si="14"/>
        <v>3032.15</v>
      </c>
    </row>
    <row r="341" spans="1:11" ht="27.6" customHeight="1">
      <c r="A341" s="18" t="s">
        <v>844</v>
      </c>
      <c r="B341" s="18" t="s">
        <v>845</v>
      </c>
      <c r="C341" s="18" t="s">
        <v>11</v>
      </c>
      <c r="D341" s="18" t="s">
        <v>846</v>
      </c>
      <c r="E341" s="18" t="s">
        <v>644</v>
      </c>
      <c r="F341" s="23">
        <v>67</v>
      </c>
      <c r="G341" s="24">
        <v>8.9</v>
      </c>
      <c r="H341" s="52">
        <f t="shared" si="12"/>
        <v>596.30000000000007</v>
      </c>
      <c r="I341" s="52">
        <v>1.2081</v>
      </c>
      <c r="J341" s="53">
        <f t="shared" si="13"/>
        <v>10.75</v>
      </c>
      <c r="K341" s="74">
        <f t="shared" si="14"/>
        <v>720.25</v>
      </c>
    </row>
    <row r="342" spans="1:11" ht="27.6" customHeight="1">
      <c r="A342" s="18" t="s">
        <v>847</v>
      </c>
      <c r="B342" s="18" t="s">
        <v>848</v>
      </c>
      <c r="C342" s="18" t="s">
        <v>11</v>
      </c>
      <c r="D342" s="18" t="s">
        <v>849</v>
      </c>
      <c r="E342" s="18" t="s">
        <v>29</v>
      </c>
      <c r="F342" s="23">
        <v>67</v>
      </c>
      <c r="G342" s="24">
        <v>16.47</v>
      </c>
      <c r="H342" s="52">
        <f t="shared" si="12"/>
        <v>1103.49</v>
      </c>
      <c r="I342" s="52">
        <v>1.2081</v>
      </c>
      <c r="J342" s="53">
        <f t="shared" si="13"/>
        <v>19.899999999999999</v>
      </c>
      <c r="K342" s="74">
        <f t="shared" si="14"/>
        <v>1333.3</v>
      </c>
    </row>
    <row r="343" spans="1:11" ht="27.6" customHeight="1">
      <c r="A343" s="18" t="s">
        <v>850</v>
      </c>
      <c r="B343" s="18" t="s">
        <v>851</v>
      </c>
      <c r="C343" s="18" t="s">
        <v>11</v>
      </c>
      <c r="D343" s="18" t="s">
        <v>852</v>
      </c>
      <c r="E343" s="18" t="s">
        <v>29</v>
      </c>
      <c r="F343" s="23">
        <v>192</v>
      </c>
      <c r="G343" s="24">
        <v>1.94</v>
      </c>
      <c r="H343" s="52">
        <f t="shared" si="12"/>
        <v>372.48</v>
      </c>
      <c r="I343" s="52">
        <v>1.2081</v>
      </c>
      <c r="J343" s="53">
        <f t="shared" si="13"/>
        <v>2.34</v>
      </c>
      <c r="K343" s="74">
        <f t="shared" si="14"/>
        <v>449.28</v>
      </c>
    </row>
    <row r="344" spans="1:11" ht="27.6" customHeight="1">
      <c r="A344" s="18" t="s">
        <v>853</v>
      </c>
      <c r="B344" s="18" t="s">
        <v>854</v>
      </c>
      <c r="C344" s="18" t="s">
        <v>11</v>
      </c>
      <c r="D344" s="18" t="s">
        <v>855</v>
      </c>
      <c r="E344" s="18" t="s">
        <v>29</v>
      </c>
      <c r="F344" s="23">
        <v>67</v>
      </c>
      <c r="G344" s="24">
        <v>5.93</v>
      </c>
      <c r="H344" s="52">
        <f t="shared" si="12"/>
        <v>397.31</v>
      </c>
      <c r="I344" s="52">
        <v>1.2081</v>
      </c>
      <c r="J344" s="53">
        <f t="shared" si="13"/>
        <v>7.16</v>
      </c>
      <c r="K344" s="74">
        <f t="shared" si="14"/>
        <v>479.72</v>
      </c>
    </row>
    <row r="345" spans="1:11" ht="27.6" customHeight="1">
      <c r="A345" s="18" t="s">
        <v>856</v>
      </c>
      <c r="B345" s="18" t="s">
        <v>857</v>
      </c>
      <c r="C345" s="18" t="s">
        <v>11</v>
      </c>
      <c r="D345" s="18" t="s">
        <v>858</v>
      </c>
      <c r="E345" s="18" t="s">
        <v>67</v>
      </c>
      <c r="F345" s="23">
        <v>67</v>
      </c>
      <c r="G345" s="24">
        <v>27.78</v>
      </c>
      <c r="H345" s="52">
        <f t="shared" si="12"/>
        <v>1861.26</v>
      </c>
      <c r="I345" s="52">
        <v>1.2081</v>
      </c>
      <c r="J345" s="53">
        <f t="shared" si="13"/>
        <v>33.56</v>
      </c>
      <c r="K345" s="74">
        <f t="shared" si="14"/>
        <v>2248.52</v>
      </c>
    </row>
    <row r="346" spans="1:11" ht="27.6" customHeight="1">
      <c r="A346" s="18" t="s">
        <v>859</v>
      </c>
      <c r="B346" s="18" t="s">
        <v>860</v>
      </c>
      <c r="C346" s="18" t="s">
        <v>27</v>
      </c>
      <c r="D346" s="18" t="s">
        <v>861</v>
      </c>
      <c r="E346" s="18" t="s">
        <v>67</v>
      </c>
      <c r="F346" s="23">
        <v>158.19999999999999</v>
      </c>
      <c r="G346" s="24">
        <v>60.3</v>
      </c>
      <c r="H346" s="52">
        <f t="shared" si="12"/>
        <v>9539.4599999999991</v>
      </c>
      <c r="I346" s="52">
        <v>1.2081</v>
      </c>
      <c r="J346" s="53">
        <f t="shared" si="13"/>
        <v>72.849999999999994</v>
      </c>
      <c r="K346" s="74">
        <f t="shared" si="14"/>
        <v>11524.869999999999</v>
      </c>
    </row>
    <row r="347" spans="1:11" ht="27.6" customHeight="1">
      <c r="A347" s="18" t="s">
        <v>862</v>
      </c>
      <c r="B347" s="18" t="s">
        <v>863</v>
      </c>
      <c r="C347" s="18" t="s">
        <v>27</v>
      </c>
      <c r="D347" s="18" t="s">
        <v>864</v>
      </c>
      <c r="E347" s="18" t="s">
        <v>67</v>
      </c>
      <c r="F347" s="23">
        <v>88</v>
      </c>
      <c r="G347" s="24">
        <v>107.31</v>
      </c>
      <c r="H347" s="52">
        <f t="shared" si="12"/>
        <v>9443.2800000000007</v>
      </c>
      <c r="I347" s="52">
        <v>1.2081</v>
      </c>
      <c r="J347" s="53">
        <f t="shared" si="13"/>
        <v>129.63999999999999</v>
      </c>
      <c r="K347" s="74">
        <f t="shared" si="14"/>
        <v>11408.32</v>
      </c>
    </row>
    <row r="348" spans="1:11" ht="27.6" customHeight="1">
      <c r="A348" s="18" t="s">
        <v>865</v>
      </c>
      <c r="B348" s="18" t="s">
        <v>866</v>
      </c>
      <c r="C348" s="18" t="s">
        <v>27</v>
      </c>
      <c r="D348" s="18" t="s">
        <v>867</v>
      </c>
      <c r="E348" s="18" t="s">
        <v>67</v>
      </c>
      <c r="F348" s="23">
        <v>24.7</v>
      </c>
      <c r="G348" s="24">
        <v>29.27</v>
      </c>
      <c r="H348" s="52">
        <f t="shared" si="12"/>
        <v>722.96899999999994</v>
      </c>
      <c r="I348" s="52">
        <v>1.2081</v>
      </c>
      <c r="J348" s="53">
        <f t="shared" si="13"/>
        <v>35.36</v>
      </c>
      <c r="K348" s="74">
        <f t="shared" si="14"/>
        <v>873.39199999999994</v>
      </c>
    </row>
    <row r="349" spans="1:11" ht="27.6" customHeight="1">
      <c r="A349" s="18" t="s">
        <v>868</v>
      </c>
      <c r="B349" s="18" t="s">
        <v>869</v>
      </c>
      <c r="C349" s="18" t="s">
        <v>27</v>
      </c>
      <c r="D349" s="18" t="s">
        <v>870</v>
      </c>
      <c r="E349" s="18" t="s">
        <v>67</v>
      </c>
      <c r="F349" s="23">
        <v>74.099999999999994</v>
      </c>
      <c r="G349" s="24">
        <v>30.54</v>
      </c>
      <c r="H349" s="52">
        <f t="shared" si="12"/>
        <v>2263.0139999999997</v>
      </c>
      <c r="I349" s="52">
        <v>1.2081</v>
      </c>
      <c r="J349" s="53">
        <f t="shared" si="13"/>
        <v>36.9</v>
      </c>
      <c r="K349" s="74">
        <f t="shared" si="14"/>
        <v>2734.2899999999995</v>
      </c>
    </row>
    <row r="350" spans="1:11" ht="27.6" customHeight="1">
      <c r="A350" s="18" t="s">
        <v>871</v>
      </c>
      <c r="B350" s="18" t="s">
        <v>872</v>
      </c>
      <c r="C350" s="18" t="s">
        <v>27</v>
      </c>
      <c r="D350" s="18" t="s">
        <v>873</v>
      </c>
      <c r="E350" s="18" t="s">
        <v>67</v>
      </c>
      <c r="F350" s="23">
        <v>234.8</v>
      </c>
      <c r="G350" s="24">
        <v>19.38</v>
      </c>
      <c r="H350" s="52">
        <f t="shared" ref="H350:H413" si="15">SUM(G350*F350)</f>
        <v>4550.424</v>
      </c>
      <c r="I350" s="52">
        <v>1.2081</v>
      </c>
      <c r="J350" s="53">
        <f t="shared" ref="J350:J413" si="16">ROUND(G350*I350,2)</f>
        <v>23.41</v>
      </c>
      <c r="K350" s="74">
        <f t="shared" ref="K350:K413" si="17">J350*F350</f>
        <v>5496.6680000000006</v>
      </c>
    </row>
    <row r="351" spans="1:11" ht="27.6" customHeight="1">
      <c r="A351" s="18" t="s">
        <v>874</v>
      </c>
      <c r="B351" s="18" t="s">
        <v>875</v>
      </c>
      <c r="C351" s="18" t="s">
        <v>27</v>
      </c>
      <c r="D351" s="18" t="s">
        <v>876</v>
      </c>
      <c r="E351" s="18" t="s">
        <v>67</v>
      </c>
      <c r="F351" s="23">
        <v>30.1</v>
      </c>
      <c r="G351" s="24">
        <v>28.08</v>
      </c>
      <c r="H351" s="52">
        <f t="shared" si="15"/>
        <v>845.20799999999997</v>
      </c>
      <c r="I351" s="52">
        <v>1.2081</v>
      </c>
      <c r="J351" s="53">
        <f t="shared" si="16"/>
        <v>33.92</v>
      </c>
      <c r="K351" s="74">
        <f t="shared" si="17"/>
        <v>1020.9920000000001</v>
      </c>
    </row>
    <row r="352" spans="1:11" ht="27.6" customHeight="1">
      <c r="A352" s="18" t="s">
        <v>877</v>
      </c>
      <c r="B352" s="18" t="s">
        <v>878</v>
      </c>
      <c r="C352" s="18" t="s">
        <v>27</v>
      </c>
      <c r="D352" s="18" t="s">
        <v>879</v>
      </c>
      <c r="E352" s="18" t="s">
        <v>67</v>
      </c>
      <c r="F352" s="23">
        <v>154.80000000000001</v>
      </c>
      <c r="G352" s="24">
        <v>26.37</v>
      </c>
      <c r="H352" s="52">
        <f t="shared" si="15"/>
        <v>4082.0760000000005</v>
      </c>
      <c r="I352" s="52">
        <v>1.2081</v>
      </c>
      <c r="J352" s="53">
        <f t="shared" si="16"/>
        <v>31.86</v>
      </c>
      <c r="K352" s="74">
        <f t="shared" si="17"/>
        <v>4931.9279999999999</v>
      </c>
    </row>
    <row r="353" spans="1:11" ht="27.6" customHeight="1">
      <c r="A353" s="18" t="s">
        <v>880</v>
      </c>
      <c r="B353" s="18" t="s">
        <v>881</v>
      </c>
      <c r="C353" s="18" t="s">
        <v>27</v>
      </c>
      <c r="D353" s="18" t="s">
        <v>882</v>
      </c>
      <c r="E353" s="18" t="s">
        <v>67</v>
      </c>
      <c r="F353" s="23">
        <v>2895.1</v>
      </c>
      <c r="G353" s="24">
        <v>3.7</v>
      </c>
      <c r="H353" s="52">
        <f t="shared" si="15"/>
        <v>10711.87</v>
      </c>
      <c r="I353" s="52">
        <v>1.2081</v>
      </c>
      <c r="J353" s="53">
        <f t="shared" si="16"/>
        <v>4.47</v>
      </c>
      <c r="K353" s="74">
        <f t="shared" si="17"/>
        <v>12941.097</v>
      </c>
    </row>
    <row r="354" spans="1:11" ht="27.6" customHeight="1">
      <c r="A354" s="18" t="s">
        <v>883</v>
      </c>
      <c r="B354" s="18" t="s">
        <v>884</v>
      </c>
      <c r="C354" s="18" t="s">
        <v>27</v>
      </c>
      <c r="D354" s="18" t="s">
        <v>885</v>
      </c>
      <c r="E354" s="18" t="s">
        <v>67</v>
      </c>
      <c r="F354" s="23">
        <v>4759.3</v>
      </c>
      <c r="G354" s="24">
        <v>5.25</v>
      </c>
      <c r="H354" s="52">
        <f t="shared" si="15"/>
        <v>24986.325000000001</v>
      </c>
      <c r="I354" s="52">
        <v>1.2081</v>
      </c>
      <c r="J354" s="53">
        <f t="shared" si="16"/>
        <v>6.34</v>
      </c>
      <c r="K354" s="74">
        <f t="shared" si="17"/>
        <v>30173.962</v>
      </c>
    </row>
    <row r="355" spans="1:11" ht="27.6" customHeight="1">
      <c r="A355" s="18" t="s">
        <v>886</v>
      </c>
      <c r="B355" s="18" t="s">
        <v>887</v>
      </c>
      <c r="C355" s="18" t="s">
        <v>27</v>
      </c>
      <c r="D355" s="18" t="s">
        <v>888</v>
      </c>
      <c r="E355" s="18" t="s">
        <v>67</v>
      </c>
      <c r="F355" s="23">
        <v>357.8</v>
      </c>
      <c r="G355" s="24">
        <v>7.97</v>
      </c>
      <c r="H355" s="52">
        <f t="shared" si="15"/>
        <v>2851.6660000000002</v>
      </c>
      <c r="I355" s="52">
        <v>1.2081</v>
      </c>
      <c r="J355" s="53">
        <f t="shared" si="16"/>
        <v>9.6300000000000008</v>
      </c>
      <c r="K355" s="74">
        <f t="shared" si="17"/>
        <v>3445.6140000000005</v>
      </c>
    </row>
    <row r="356" spans="1:11" ht="27.6" customHeight="1">
      <c r="A356" s="18" t="s">
        <v>889</v>
      </c>
      <c r="B356" s="18" t="s">
        <v>890</v>
      </c>
      <c r="C356" s="18" t="s">
        <v>27</v>
      </c>
      <c r="D356" s="18" t="s">
        <v>891</v>
      </c>
      <c r="E356" s="18" t="s">
        <v>67</v>
      </c>
      <c r="F356" s="23">
        <v>102.2</v>
      </c>
      <c r="G356" s="24">
        <v>11.04</v>
      </c>
      <c r="H356" s="52">
        <f t="shared" si="15"/>
        <v>1128.288</v>
      </c>
      <c r="I356" s="52">
        <v>1.2081</v>
      </c>
      <c r="J356" s="53">
        <f t="shared" si="16"/>
        <v>13.34</v>
      </c>
      <c r="K356" s="74">
        <f t="shared" si="17"/>
        <v>1363.348</v>
      </c>
    </row>
    <row r="357" spans="1:11" ht="27.6" customHeight="1">
      <c r="A357" s="18" t="s">
        <v>892</v>
      </c>
      <c r="B357" s="18" t="s">
        <v>893</v>
      </c>
      <c r="C357" s="18" t="s">
        <v>27</v>
      </c>
      <c r="D357" s="18" t="s">
        <v>894</v>
      </c>
      <c r="E357" s="18" t="s">
        <v>29</v>
      </c>
      <c r="F357" s="23">
        <v>4</v>
      </c>
      <c r="G357" s="24">
        <v>188.81</v>
      </c>
      <c r="H357" s="52">
        <f t="shared" si="15"/>
        <v>755.24</v>
      </c>
      <c r="I357" s="52">
        <v>1.2081</v>
      </c>
      <c r="J357" s="53">
        <f t="shared" si="16"/>
        <v>228.1</v>
      </c>
      <c r="K357" s="74">
        <f t="shared" si="17"/>
        <v>912.4</v>
      </c>
    </row>
    <row r="358" spans="1:11" ht="27.6" customHeight="1">
      <c r="A358" s="18" t="s">
        <v>895</v>
      </c>
      <c r="B358" s="18" t="s">
        <v>896</v>
      </c>
      <c r="C358" s="18" t="s">
        <v>11</v>
      </c>
      <c r="D358" s="18" t="s">
        <v>897</v>
      </c>
      <c r="E358" s="18" t="s">
        <v>29</v>
      </c>
      <c r="F358" s="23">
        <v>4</v>
      </c>
      <c r="G358" s="24">
        <v>288.66000000000003</v>
      </c>
      <c r="H358" s="52">
        <f t="shared" si="15"/>
        <v>1154.6400000000001</v>
      </c>
      <c r="I358" s="52">
        <v>1.2081</v>
      </c>
      <c r="J358" s="53">
        <f t="shared" si="16"/>
        <v>348.73</v>
      </c>
      <c r="K358" s="74">
        <f t="shared" si="17"/>
        <v>1394.92</v>
      </c>
    </row>
    <row r="359" spans="1:11" ht="27.6" customHeight="1">
      <c r="A359" s="18" t="s">
        <v>898</v>
      </c>
      <c r="B359" s="18" t="s">
        <v>899</v>
      </c>
      <c r="C359" s="18" t="s">
        <v>27</v>
      </c>
      <c r="D359" s="18" t="s">
        <v>900</v>
      </c>
      <c r="E359" s="18" t="s">
        <v>29</v>
      </c>
      <c r="F359" s="23">
        <v>1</v>
      </c>
      <c r="G359" s="24">
        <v>97.58</v>
      </c>
      <c r="H359" s="52">
        <f t="shared" si="15"/>
        <v>97.58</v>
      </c>
      <c r="I359" s="52">
        <v>1.2081</v>
      </c>
      <c r="J359" s="53">
        <f t="shared" si="16"/>
        <v>117.89</v>
      </c>
      <c r="K359" s="74">
        <f t="shared" si="17"/>
        <v>117.89</v>
      </c>
    </row>
    <row r="360" spans="1:11" ht="27.6" customHeight="1">
      <c r="A360" s="18" t="s">
        <v>901</v>
      </c>
      <c r="B360" s="18" t="s">
        <v>902</v>
      </c>
      <c r="C360" s="18" t="s">
        <v>27</v>
      </c>
      <c r="D360" s="18" t="s">
        <v>903</v>
      </c>
      <c r="E360" s="18" t="s">
        <v>29</v>
      </c>
      <c r="F360" s="23">
        <v>2</v>
      </c>
      <c r="G360" s="24">
        <v>65.25</v>
      </c>
      <c r="H360" s="52">
        <f t="shared" si="15"/>
        <v>130.5</v>
      </c>
      <c r="I360" s="52">
        <v>1.2081</v>
      </c>
      <c r="J360" s="53">
        <f t="shared" si="16"/>
        <v>78.83</v>
      </c>
      <c r="K360" s="74">
        <f t="shared" si="17"/>
        <v>157.66</v>
      </c>
    </row>
    <row r="361" spans="1:11" ht="27.6" customHeight="1">
      <c r="A361" s="18" t="s">
        <v>904</v>
      </c>
      <c r="B361" s="18" t="s">
        <v>905</v>
      </c>
      <c r="C361" s="18" t="s">
        <v>27</v>
      </c>
      <c r="D361" s="18" t="s">
        <v>906</v>
      </c>
      <c r="E361" s="18" t="s">
        <v>29</v>
      </c>
      <c r="F361" s="23">
        <v>11</v>
      </c>
      <c r="G361" s="24">
        <v>48.34</v>
      </c>
      <c r="H361" s="52">
        <f t="shared" si="15"/>
        <v>531.74</v>
      </c>
      <c r="I361" s="52">
        <v>1.2081</v>
      </c>
      <c r="J361" s="53">
        <f t="shared" si="16"/>
        <v>58.4</v>
      </c>
      <c r="K361" s="74">
        <f t="shared" si="17"/>
        <v>642.4</v>
      </c>
    </row>
    <row r="362" spans="1:11" ht="27.6" customHeight="1">
      <c r="A362" s="18" t="s">
        <v>907</v>
      </c>
      <c r="B362" s="18" t="s">
        <v>908</v>
      </c>
      <c r="C362" s="18" t="s">
        <v>27</v>
      </c>
      <c r="D362" s="18" t="s">
        <v>909</v>
      </c>
      <c r="E362" s="18" t="s">
        <v>29</v>
      </c>
      <c r="F362" s="23">
        <v>3</v>
      </c>
      <c r="G362" s="24">
        <v>77.37</v>
      </c>
      <c r="H362" s="52">
        <f t="shared" si="15"/>
        <v>232.11</v>
      </c>
      <c r="I362" s="52">
        <v>1.2081</v>
      </c>
      <c r="J362" s="53">
        <f t="shared" si="16"/>
        <v>93.47</v>
      </c>
      <c r="K362" s="74">
        <f t="shared" si="17"/>
        <v>280.40999999999997</v>
      </c>
    </row>
    <row r="363" spans="1:11" ht="27.6" customHeight="1">
      <c r="A363" s="18" t="s">
        <v>910</v>
      </c>
      <c r="B363" s="18" t="s">
        <v>911</v>
      </c>
      <c r="C363" s="18" t="s">
        <v>27</v>
      </c>
      <c r="D363" s="18" t="s">
        <v>912</v>
      </c>
      <c r="E363" s="18" t="s">
        <v>29</v>
      </c>
      <c r="F363" s="23">
        <v>1</v>
      </c>
      <c r="G363" s="24">
        <v>106.33</v>
      </c>
      <c r="H363" s="52">
        <f t="shared" si="15"/>
        <v>106.33</v>
      </c>
      <c r="I363" s="52">
        <v>1.2081</v>
      </c>
      <c r="J363" s="53">
        <f t="shared" si="16"/>
        <v>128.46</v>
      </c>
      <c r="K363" s="74">
        <f t="shared" si="17"/>
        <v>128.46</v>
      </c>
    </row>
    <row r="364" spans="1:11" ht="27.6" customHeight="1">
      <c r="A364" s="18" t="s">
        <v>913</v>
      </c>
      <c r="B364" s="18" t="s">
        <v>914</v>
      </c>
      <c r="C364" s="18" t="s">
        <v>27</v>
      </c>
      <c r="D364" s="18" t="s">
        <v>915</v>
      </c>
      <c r="E364" s="18" t="s">
        <v>29</v>
      </c>
      <c r="F364" s="23">
        <v>21</v>
      </c>
      <c r="G364" s="24">
        <v>39.590000000000003</v>
      </c>
      <c r="H364" s="52">
        <f t="shared" si="15"/>
        <v>831.3900000000001</v>
      </c>
      <c r="I364" s="52">
        <v>1.2081</v>
      </c>
      <c r="J364" s="53">
        <f t="shared" si="16"/>
        <v>47.83</v>
      </c>
      <c r="K364" s="74">
        <f t="shared" si="17"/>
        <v>1004.43</v>
      </c>
    </row>
    <row r="365" spans="1:11" ht="27.6" customHeight="1">
      <c r="A365" s="18" t="s">
        <v>916</v>
      </c>
      <c r="B365" s="18" t="s">
        <v>917</v>
      </c>
      <c r="C365" s="18" t="s">
        <v>11</v>
      </c>
      <c r="D365" s="18" t="s">
        <v>918</v>
      </c>
      <c r="E365" s="18" t="s">
        <v>29</v>
      </c>
      <c r="F365" s="23">
        <v>38</v>
      </c>
      <c r="G365" s="24">
        <v>23.41</v>
      </c>
      <c r="H365" s="52">
        <f t="shared" si="15"/>
        <v>889.58</v>
      </c>
      <c r="I365" s="52">
        <v>1.2081</v>
      </c>
      <c r="J365" s="53">
        <f t="shared" si="16"/>
        <v>28.28</v>
      </c>
      <c r="K365" s="74">
        <f t="shared" si="17"/>
        <v>1074.6400000000001</v>
      </c>
    </row>
    <row r="366" spans="1:11" ht="27.6" customHeight="1">
      <c r="A366" s="18" t="s">
        <v>919</v>
      </c>
      <c r="B366" s="18" t="s">
        <v>920</v>
      </c>
      <c r="C366" s="18" t="s">
        <v>11</v>
      </c>
      <c r="D366" s="18" t="s">
        <v>921</v>
      </c>
      <c r="E366" s="18" t="s">
        <v>29</v>
      </c>
      <c r="F366" s="23">
        <v>227</v>
      </c>
      <c r="G366" s="24">
        <v>9.9499999999999993</v>
      </c>
      <c r="H366" s="52">
        <f t="shared" si="15"/>
        <v>2258.6499999999996</v>
      </c>
      <c r="I366" s="52">
        <v>1.2081</v>
      </c>
      <c r="J366" s="53">
        <f t="shared" si="16"/>
        <v>12.02</v>
      </c>
      <c r="K366" s="74">
        <f t="shared" si="17"/>
        <v>2728.54</v>
      </c>
    </row>
    <row r="367" spans="1:11" ht="27.6" customHeight="1">
      <c r="A367" s="18" t="s">
        <v>922</v>
      </c>
      <c r="B367" s="18" t="s">
        <v>920</v>
      </c>
      <c r="C367" s="18" t="s">
        <v>11</v>
      </c>
      <c r="D367" s="18" t="s">
        <v>921</v>
      </c>
      <c r="E367" s="18" t="s">
        <v>29</v>
      </c>
      <c r="F367" s="23">
        <v>227</v>
      </c>
      <c r="G367" s="24">
        <v>9.9499999999999993</v>
      </c>
      <c r="H367" s="52">
        <f t="shared" si="15"/>
        <v>2258.6499999999996</v>
      </c>
      <c r="I367" s="52">
        <v>1.2081</v>
      </c>
      <c r="J367" s="53">
        <f t="shared" si="16"/>
        <v>12.02</v>
      </c>
      <c r="K367" s="74">
        <f t="shared" si="17"/>
        <v>2728.54</v>
      </c>
    </row>
    <row r="368" spans="1:11" ht="27.6" customHeight="1">
      <c r="A368" s="18" t="s">
        <v>923</v>
      </c>
      <c r="B368" s="18" t="s">
        <v>924</v>
      </c>
      <c r="C368" s="18" t="s">
        <v>27</v>
      </c>
      <c r="D368" s="18" t="s">
        <v>925</v>
      </c>
      <c r="E368" s="18" t="s">
        <v>29</v>
      </c>
      <c r="F368" s="23">
        <v>39</v>
      </c>
      <c r="G368" s="24">
        <v>47.19</v>
      </c>
      <c r="H368" s="52">
        <f t="shared" si="15"/>
        <v>1840.4099999999999</v>
      </c>
      <c r="I368" s="52">
        <v>1.2081</v>
      </c>
      <c r="J368" s="53">
        <f t="shared" si="16"/>
        <v>57.01</v>
      </c>
      <c r="K368" s="74">
        <f t="shared" si="17"/>
        <v>2223.39</v>
      </c>
    </row>
    <row r="369" spans="1:11" ht="27.6" customHeight="1">
      <c r="A369" s="18" t="s">
        <v>926</v>
      </c>
      <c r="B369" s="18" t="s">
        <v>927</v>
      </c>
      <c r="C369" s="18" t="s">
        <v>11</v>
      </c>
      <c r="D369" s="18" t="s">
        <v>928</v>
      </c>
      <c r="E369" s="18" t="s">
        <v>29</v>
      </c>
      <c r="F369" s="23">
        <v>21</v>
      </c>
      <c r="G369" s="24">
        <v>32</v>
      </c>
      <c r="H369" s="52">
        <f t="shared" si="15"/>
        <v>672</v>
      </c>
      <c r="I369" s="52">
        <v>1.2081</v>
      </c>
      <c r="J369" s="53">
        <f t="shared" si="16"/>
        <v>38.659999999999997</v>
      </c>
      <c r="K369" s="74">
        <f t="shared" si="17"/>
        <v>811.8599999999999</v>
      </c>
    </row>
    <row r="370" spans="1:11" ht="27.6" customHeight="1">
      <c r="A370" s="18" t="s">
        <v>929</v>
      </c>
      <c r="B370" s="18" t="s">
        <v>930</v>
      </c>
      <c r="C370" s="18" t="s">
        <v>27</v>
      </c>
      <c r="D370" s="18" t="s">
        <v>931</v>
      </c>
      <c r="E370" s="18" t="s">
        <v>29</v>
      </c>
      <c r="F370" s="23">
        <v>15</v>
      </c>
      <c r="G370" s="24">
        <v>52.92</v>
      </c>
      <c r="H370" s="52">
        <f t="shared" si="15"/>
        <v>793.80000000000007</v>
      </c>
      <c r="I370" s="52">
        <v>1.2081</v>
      </c>
      <c r="J370" s="53">
        <f t="shared" si="16"/>
        <v>63.93</v>
      </c>
      <c r="K370" s="74">
        <f t="shared" si="17"/>
        <v>958.95</v>
      </c>
    </row>
    <row r="371" spans="1:11" ht="27.6" customHeight="1">
      <c r="A371" s="18" t="s">
        <v>932</v>
      </c>
      <c r="B371" s="18" t="s">
        <v>933</v>
      </c>
      <c r="C371" s="18" t="s">
        <v>27</v>
      </c>
      <c r="D371" s="18" t="s">
        <v>934</v>
      </c>
      <c r="E371" s="18" t="s">
        <v>29</v>
      </c>
      <c r="F371" s="23">
        <v>2</v>
      </c>
      <c r="G371" s="24">
        <v>104</v>
      </c>
      <c r="H371" s="52">
        <f t="shared" si="15"/>
        <v>208</v>
      </c>
      <c r="I371" s="52">
        <v>1.2081</v>
      </c>
      <c r="J371" s="53">
        <f t="shared" si="16"/>
        <v>125.64</v>
      </c>
      <c r="K371" s="74">
        <f t="shared" si="17"/>
        <v>251.28</v>
      </c>
    </row>
    <row r="372" spans="1:11" ht="27.6" customHeight="1">
      <c r="A372" s="18" t="s">
        <v>935</v>
      </c>
      <c r="B372" s="18" t="s">
        <v>936</v>
      </c>
      <c r="C372" s="18" t="s">
        <v>27</v>
      </c>
      <c r="D372" s="18" t="s">
        <v>937</v>
      </c>
      <c r="E372" s="18" t="s">
        <v>29</v>
      </c>
      <c r="F372" s="23">
        <v>1</v>
      </c>
      <c r="G372" s="24">
        <v>73.19</v>
      </c>
      <c r="H372" s="52">
        <f t="shared" si="15"/>
        <v>73.19</v>
      </c>
      <c r="I372" s="52">
        <v>1.2081</v>
      </c>
      <c r="J372" s="53">
        <f t="shared" si="16"/>
        <v>88.42</v>
      </c>
      <c r="K372" s="74">
        <f t="shared" si="17"/>
        <v>88.42</v>
      </c>
    </row>
    <row r="373" spans="1:11" ht="27.6" customHeight="1">
      <c r="A373" s="18" t="s">
        <v>938</v>
      </c>
      <c r="B373" s="18" t="s">
        <v>939</v>
      </c>
      <c r="C373" s="18" t="s">
        <v>27</v>
      </c>
      <c r="D373" s="18" t="s">
        <v>940</v>
      </c>
      <c r="E373" s="18" t="s">
        <v>29</v>
      </c>
      <c r="F373" s="23">
        <v>112</v>
      </c>
      <c r="G373" s="24">
        <v>60.59</v>
      </c>
      <c r="H373" s="52">
        <f t="shared" si="15"/>
        <v>6786.08</v>
      </c>
      <c r="I373" s="52">
        <v>1.2081</v>
      </c>
      <c r="J373" s="53">
        <f t="shared" si="16"/>
        <v>73.2</v>
      </c>
      <c r="K373" s="74">
        <f t="shared" si="17"/>
        <v>8198.4</v>
      </c>
    </row>
    <row r="374" spans="1:11" ht="27.6" customHeight="1">
      <c r="A374" s="18" t="s">
        <v>941</v>
      </c>
      <c r="B374" s="18" t="s">
        <v>942</v>
      </c>
      <c r="C374" s="18" t="s">
        <v>27</v>
      </c>
      <c r="D374" s="18" t="s">
        <v>943</v>
      </c>
      <c r="E374" s="18" t="s">
        <v>29</v>
      </c>
      <c r="F374" s="23">
        <v>6</v>
      </c>
      <c r="G374" s="24">
        <v>65.05</v>
      </c>
      <c r="H374" s="52">
        <f t="shared" si="15"/>
        <v>390.29999999999995</v>
      </c>
      <c r="I374" s="52">
        <v>1.2081</v>
      </c>
      <c r="J374" s="53">
        <f t="shared" si="16"/>
        <v>78.59</v>
      </c>
      <c r="K374" s="74">
        <f t="shared" si="17"/>
        <v>471.54</v>
      </c>
    </row>
    <row r="375" spans="1:11" ht="27.6" customHeight="1">
      <c r="A375" s="18" t="s">
        <v>944</v>
      </c>
      <c r="B375" s="18" t="s">
        <v>945</v>
      </c>
      <c r="C375" s="18" t="s">
        <v>27</v>
      </c>
      <c r="D375" s="18" t="s">
        <v>946</v>
      </c>
      <c r="E375" s="18" t="s">
        <v>29</v>
      </c>
      <c r="F375" s="23">
        <v>46</v>
      </c>
      <c r="G375" s="24">
        <v>32.71</v>
      </c>
      <c r="H375" s="52">
        <f t="shared" si="15"/>
        <v>1504.66</v>
      </c>
      <c r="I375" s="52">
        <v>1.2081</v>
      </c>
      <c r="J375" s="53">
        <f t="shared" si="16"/>
        <v>39.520000000000003</v>
      </c>
      <c r="K375" s="74">
        <f t="shared" si="17"/>
        <v>1817.92</v>
      </c>
    </row>
    <row r="376" spans="1:11" ht="27.6" customHeight="1">
      <c r="A376" s="18" t="s">
        <v>947</v>
      </c>
      <c r="B376" s="18" t="s">
        <v>948</v>
      </c>
      <c r="C376" s="18" t="s">
        <v>27</v>
      </c>
      <c r="D376" s="18" t="s">
        <v>949</v>
      </c>
      <c r="E376" s="18" t="s">
        <v>29</v>
      </c>
      <c r="F376" s="23">
        <v>15</v>
      </c>
      <c r="G376" s="24">
        <v>34.94</v>
      </c>
      <c r="H376" s="52">
        <f t="shared" si="15"/>
        <v>524.09999999999991</v>
      </c>
      <c r="I376" s="52">
        <v>1.2081</v>
      </c>
      <c r="J376" s="53">
        <f t="shared" si="16"/>
        <v>42.21</v>
      </c>
      <c r="K376" s="74">
        <f t="shared" si="17"/>
        <v>633.15</v>
      </c>
    </row>
    <row r="377" spans="1:11" ht="27.6" customHeight="1">
      <c r="A377" s="18" t="s">
        <v>950</v>
      </c>
      <c r="B377" s="18" t="s">
        <v>951</v>
      </c>
      <c r="C377" s="18" t="s">
        <v>11</v>
      </c>
      <c r="D377" s="18" t="s">
        <v>952</v>
      </c>
      <c r="E377" s="18" t="s">
        <v>29</v>
      </c>
      <c r="F377" s="23">
        <v>1</v>
      </c>
      <c r="G377" s="24">
        <v>321.92</v>
      </c>
      <c r="H377" s="52">
        <f t="shared" si="15"/>
        <v>321.92</v>
      </c>
      <c r="I377" s="52">
        <v>1.2081</v>
      </c>
      <c r="J377" s="53">
        <f t="shared" si="16"/>
        <v>388.91</v>
      </c>
      <c r="K377" s="74">
        <f t="shared" si="17"/>
        <v>388.91</v>
      </c>
    </row>
    <row r="378" spans="1:11" ht="27.6" customHeight="1">
      <c r="A378" s="18" t="s">
        <v>953</v>
      </c>
      <c r="B378" s="18" t="s">
        <v>954</v>
      </c>
      <c r="C378" s="18" t="s">
        <v>11</v>
      </c>
      <c r="D378" s="18" t="s">
        <v>955</v>
      </c>
      <c r="E378" s="18" t="s">
        <v>29</v>
      </c>
      <c r="F378" s="23">
        <v>2</v>
      </c>
      <c r="G378" s="24">
        <v>383.02</v>
      </c>
      <c r="H378" s="52">
        <f t="shared" si="15"/>
        <v>766.04</v>
      </c>
      <c r="I378" s="52">
        <v>1.2081</v>
      </c>
      <c r="J378" s="53">
        <f t="shared" si="16"/>
        <v>462.73</v>
      </c>
      <c r="K378" s="74">
        <f t="shared" si="17"/>
        <v>925.46</v>
      </c>
    </row>
    <row r="379" spans="1:11" ht="27.6" customHeight="1">
      <c r="A379" s="18" t="s">
        <v>956</v>
      </c>
      <c r="B379" s="18" t="s">
        <v>957</v>
      </c>
      <c r="C379" s="18" t="s">
        <v>27</v>
      </c>
      <c r="D379" s="18" t="s">
        <v>958</v>
      </c>
      <c r="E379" s="18" t="s">
        <v>29</v>
      </c>
      <c r="F379" s="23">
        <v>2</v>
      </c>
      <c r="G379" s="24">
        <v>164.94</v>
      </c>
      <c r="H379" s="52">
        <f t="shared" si="15"/>
        <v>329.88</v>
      </c>
      <c r="I379" s="52">
        <v>1.2081</v>
      </c>
      <c r="J379" s="53">
        <f t="shared" si="16"/>
        <v>199.26</v>
      </c>
      <c r="K379" s="74">
        <f t="shared" si="17"/>
        <v>398.52</v>
      </c>
    </row>
    <row r="380" spans="1:11" ht="27.6" customHeight="1">
      <c r="A380" s="18" t="s">
        <v>959</v>
      </c>
      <c r="B380" s="18" t="s">
        <v>960</v>
      </c>
      <c r="C380" s="18" t="s">
        <v>27</v>
      </c>
      <c r="D380" s="18" t="s">
        <v>961</v>
      </c>
      <c r="E380" s="18" t="s">
        <v>29</v>
      </c>
      <c r="F380" s="23">
        <v>13</v>
      </c>
      <c r="G380" s="24">
        <v>11.92</v>
      </c>
      <c r="H380" s="52">
        <f t="shared" si="15"/>
        <v>154.96</v>
      </c>
      <c r="I380" s="52">
        <v>1.2081</v>
      </c>
      <c r="J380" s="53">
        <f t="shared" si="16"/>
        <v>14.4</v>
      </c>
      <c r="K380" s="74">
        <f t="shared" si="17"/>
        <v>187.20000000000002</v>
      </c>
    </row>
    <row r="381" spans="1:11" ht="27.6" customHeight="1">
      <c r="A381" s="18" t="s">
        <v>962</v>
      </c>
      <c r="B381" s="18" t="s">
        <v>963</v>
      </c>
      <c r="C381" s="18" t="s">
        <v>27</v>
      </c>
      <c r="D381" s="18" t="s">
        <v>964</v>
      </c>
      <c r="E381" s="18" t="s">
        <v>29</v>
      </c>
      <c r="F381" s="23">
        <v>35</v>
      </c>
      <c r="G381" s="24">
        <v>11.92</v>
      </c>
      <c r="H381" s="52">
        <f t="shared" si="15"/>
        <v>417.2</v>
      </c>
      <c r="I381" s="52">
        <v>1.2081</v>
      </c>
      <c r="J381" s="53">
        <f t="shared" si="16"/>
        <v>14.4</v>
      </c>
      <c r="K381" s="74">
        <f t="shared" si="17"/>
        <v>504</v>
      </c>
    </row>
    <row r="382" spans="1:11" ht="27.6" customHeight="1">
      <c r="A382" s="18" t="s">
        <v>965</v>
      </c>
      <c r="B382" s="18" t="s">
        <v>966</v>
      </c>
      <c r="C382" s="18" t="s">
        <v>27</v>
      </c>
      <c r="D382" s="18" t="s">
        <v>967</v>
      </c>
      <c r="E382" s="18" t="s">
        <v>29</v>
      </c>
      <c r="F382" s="23">
        <v>1</v>
      </c>
      <c r="G382" s="24">
        <v>13.14</v>
      </c>
      <c r="H382" s="52">
        <f t="shared" si="15"/>
        <v>13.14</v>
      </c>
      <c r="I382" s="52">
        <v>1.2081</v>
      </c>
      <c r="J382" s="53">
        <f t="shared" si="16"/>
        <v>15.87</v>
      </c>
      <c r="K382" s="74">
        <f t="shared" si="17"/>
        <v>15.87</v>
      </c>
    </row>
    <row r="383" spans="1:11" ht="27.6" customHeight="1">
      <c r="A383" s="18" t="s">
        <v>968</v>
      </c>
      <c r="B383" s="18" t="s">
        <v>969</v>
      </c>
      <c r="C383" s="18" t="s">
        <v>27</v>
      </c>
      <c r="D383" s="18" t="s">
        <v>970</v>
      </c>
      <c r="E383" s="18" t="s">
        <v>29</v>
      </c>
      <c r="F383" s="23">
        <v>40</v>
      </c>
      <c r="G383" s="24">
        <v>54.2</v>
      </c>
      <c r="H383" s="52">
        <f t="shared" si="15"/>
        <v>2168</v>
      </c>
      <c r="I383" s="52">
        <v>1.2081</v>
      </c>
      <c r="J383" s="53">
        <f t="shared" si="16"/>
        <v>65.48</v>
      </c>
      <c r="K383" s="74">
        <f t="shared" si="17"/>
        <v>2619.2000000000003</v>
      </c>
    </row>
    <row r="384" spans="1:11" ht="27.6" customHeight="1">
      <c r="A384" s="18" t="s">
        <v>971</v>
      </c>
      <c r="B384" s="18" t="s">
        <v>972</v>
      </c>
      <c r="C384" s="18" t="s">
        <v>27</v>
      </c>
      <c r="D384" s="18" t="s">
        <v>973</v>
      </c>
      <c r="E384" s="18" t="s">
        <v>29</v>
      </c>
      <c r="F384" s="23">
        <v>5</v>
      </c>
      <c r="G384" s="24">
        <v>56.61</v>
      </c>
      <c r="H384" s="52">
        <f t="shared" si="15"/>
        <v>283.05</v>
      </c>
      <c r="I384" s="52">
        <v>1.2081</v>
      </c>
      <c r="J384" s="53">
        <f t="shared" si="16"/>
        <v>68.39</v>
      </c>
      <c r="K384" s="74">
        <f t="shared" si="17"/>
        <v>341.95</v>
      </c>
    </row>
    <row r="385" spans="1:11" ht="27.6" customHeight="1">
      <c r="A385" s="18" t="s">
        <v>974</v>
      </c>
      <c r="B385" s="18" t="s">
        <v>975</v>
      </c>
      <c r="C385" s="18" t="s">
        <v>27</v>
      </c>
      <c r="D385" s="18" t="s">
        <v>976</v>
      </c>
      <c r="E385" s="18" t="s">
        <v>29</v>
      </c>
      <c r="F385" s="23">
        <v>2</v>
      </c>
      <c r="G385" s="24">
        <v>63.37</v>
      </c>
      <c r="H385" s="52">
        <f t="shared" si="15"/>
        <v>126.74</v>
      </c>
      <c r="I385" s="52">
        <v>1.2081</v>
      </c>
      <c r="J385" s="53">
        <f t="shared" si="16"/>
        <v>76.56</v>
      </c>
      <c r="K385" s="74">
        <f t="shared" si="17"/>
        <v>153.12</v>
      </c>
    </row>
    <row r="386" spans="1:11" ht="27.6" customHeight="1">
      <c r="A386" s="18" t="s">
        <v>977</v>
      </c>
      <c r="B386" s="18" t="s">
        <v>978</v>
      </c>
      <c r="C386" s="18" t="s">
        <v>27</v>
      </c>
      <c r="D386" s="18" t="s">
        <v>979</v>
      </c>
      <c r="E386" s="18" t="s">
        <v>29</v>
      </c>
      <c r="F386" s="23">
        <v>2</v>
      </c>
      <c r="G386" s="24">
        <v>54.2</v>
      </c>
      <c r="H386" s="52">
        <f t="shared" si="15"/>
        <v>108.4</v>
      </c>
      <c r="I386" s="52">
        <v>1.2081</v>
      </c>
      <c r="J386" s="53">
        <f t="shared" si="16"/>
        <v>65.48</v>
      </c>
      <c r="K386" s="74">
        <f t="shared" si="17"/>
        <v>130.96</v>
      </c>
    </row>
    <row r="387" spans="1:11" ht="27.6" customHeight="1">
      <c r="A387" s="18" t="s">
        <v>980</v>
      </c>
      <c r="B387" s="18" t="s">
        <v>969</v>
      </c>
      <c r="C387" s="18" t="s">
        <v>27</v>
      </c>
      <c r="D387" s="18" t="s">
        <v>970</v>
      </c>
      <c r="E387" s="18" t="s">
        <v>29</v>
      </c>
      <c r="F387" s="23">
        <v>40</v>
      </c>
      <c r="G387" s="24">
        <v>54.2</v>
      </c>
      <c r="H387" s="52">
        <f t="shared" si="15"/>
        <v>2168</v>
      </c>
      <c r="I387" s="52">
        <v>1.2081</v>
      </c>
      <c r="J387" s="53">
        <f t="shared" si="16"/>
        <v>65.48</v>
      </c>
      <c r="K387" s="74">
        <f t="shared" si="17"/>
        <v>2619.2000000000003</v>
      </c>
    </row>
    <row r="388" spans="1:11" ht="27.6" customHeight="1">
      <c r="A388" s="18" t="s">
        <v>981</v>
      </c>
      <c r="B388" s="18" t="s">
        <v>982</v>
      </c>
      <c r="C388" s="18" t="s">
        <v>27</v>
      </c>
      <c r="D388" s="18" t="s">
        <v>983</v>
      </c>
      <c r="E388" s="18" t="s">
        <v>29</v>
      </c>
      <c r="F388" s="23">
        <v>3</v>
      </c>
      <c r="G388" s="24">
        <v>69.209999999999994</v>
      </c>
      <c r="H388" s="52">
        <f t="shared" si="15"/>
        <v>207.63</v>
      </c>
      <c r="I388" s="52">
        <v>1.2081</v>
      </c>
      <c r="J388" s="53">
        <f t="shared" si="16"/>
        <v>83.61</v>
      </c>
      <c r="K388" s="74">
        <f t="shared" si="17"/>
        <v>250.82999999999998</v>
      </c>
    </row>
    <row r="389" spans="1:11" ht="27.6" customHeight="1">
      <c r="A389" s="18" t="s">
        <v>984</v>
      </c>
      <c r="B389" s="18" t="s">
        <v>985</v>
      </c>
      <c r="C389" s="18" t="s">
        <v>11</v>
      </c>
      <c r="D389" s="18" t="s">
        <v>986</v>
      </c>
      <c r="E389" s="18" t="s">
        <v>29</v>
      </c>
      <c r="F389" s="23">
        <v>2</v>
      </c>
      <c r="G389" s="24">
        <v>135</v>
      </c>
      <c r="H389" s="52">
        <f t="shared" si="15"/>
        <v>270</v>
      </c>
      <c r="I389" s="52">
        <v>1.2081</v>
      </c>
      <c r="J389" s="53">
        <f t="shared" si="16"/>
        <v>163.09</v>
      </c>
      <c r="K389" s="74">
        <f t="shared" si="17"/>
        <v>326.18</v>
      </c>
    </row>
    <row r="390" spans="1:11" ht="27.6" customHeight="1">
      <c r="A390" s="18" t="s">
        <v>987</v>
      </c>
      <c r="B390" s="18" t="s">
        <v>988</v>
      </c>
      <c r="C390" s="18" t="s">
        <v>27</v>
      </c>
      <c r="D390" s="18" t="s">
        <v>989</v>
      </c>
      <c r="E390" s="18" t="s">
        <v>29</v>
      </c>
      <c r="F390" s="23">
        <v>2</v>
      </c>
      <c r="G390" s="24">
        <v>423.66</v>
      </c>
      <c r="H390" s="52">
        <f t="shared" si="15"/>
        <v>847.32</v>
      </c>
      <c r="I390" s="52">
        <v>1.2081</v>
      </c>
      <c r="J390" s="53">
        <f t="shared" si="16"/>
        <v>511.82</v>
      </c>
      <c r="K390" s="74">
        <f t="shared" si="17"/>
        <v>1023.64</v>
      </c>
    </row>
    <row r="391" spans="1:11" ht="27.6" customHeight="1">
      <c r="A391" s="18" t="s">
        <v>990</v>
      </c>
      <c r="B391" s="18" t="s">
        <v>991</v>
      </c>
      <c r="C391" s="18" t="s">
        <v>11</v>
      </c>
      <c r="D391" s="18" t="s">
        <v>992</v>
      </c>
      <c r="E391" s="18" t="s">
        <v>29</v>
      </c>
      <c r="F391" s="23">
        <v>1</v>
      </c>
      <c r="G391" s="24">
        <v>558.80999999999995</v>
      </c>
      <c r="H391" s="52">
        <f t="shared" si="15"/>
        <v>558.80999999999995</v>
      </c>
      <c r="I391" s="52">
        <v>1.2081</v>
      </c>
      <c r="J391" s="53">
        <f t="shared" si="16"/>
        <v>675.1</v>
      </c>
      <c r="K391" s="74">
        <f t="shared" si="17"/>
        <v>675.1</v>
      </c>
    </row>
    <row r="392" spans="1:11" ht="27.6" customHeight="1">
      <c r="A392" s="18" t="s">
        <v>993</v>
      </c>
      <c r="B392" s="18" t="s">
        <v>994</v>
      </c>
      <c r="C392" s="18" t="s">
        <v>11</v>
      </c>
      <c r="D392" s="18" t="s">
        <v>995</v>
      </c>
      <c r="E392" s="18" t="s">
        <v>29</v>
      </c>
      <c r="F392" s="23">
        <v>18</v>
      </c>
      <c r="G392" s="24">
        <v>441.04</v>
      </c>
      <c r="H392" s="52">
        <f t="shared" si="15"/>
        <v>7938.72</v>
      </c>
      <c r="I392" s="52">
        <v>1.2081</v>
      </c>
      <c r="J392" s="53">
        <f t="shared" si="16"/>
        <v>532.82000000000005</v>
      </c>
      <c r="K392" s="74">
        <f t="shared" si="17"/>
        <v>9590.76</v>
      </c>
    </row>
    <row r="393" spans="1:11" ht="27.6" customHeight="1">
      <c r="A393" s="18" t="s">
        <v>996</v>
      </c>
      <c r="B393" s="18" t="s">
        <v>997</v>
      </c>
      <c r="C393" s="18" t="s">
        <v>11</v>
      </c>
      <c r="D393" s="18" t="s">
        <v>998</v>
      </c>
      <c r="E393" s="18" t="s">
        <v>29</v>
      </c>
      <c r="F393" s="23">
        <v>8</v>
      </c>
      <c r="G393" s="24">
        <v>541.86</v>
      </c>
      <c r="H393" s="52">
        <f t="shared" si="15"/>
        <v>4334.88</v>
      </c>
      <c r="I393" s="52">
        <v>1.2081</v>
      </c>
      <c r="J393" s="53">
        <f t="shared" si="16"/>
        <v>654.62</v>
      </c>
      <c r="K393" s="74">
        <f t="shared" si="17"/>
        <v>5236.96</v>
      </c>
    </row>
    <row r="394" spans="1:11" ht="27.6" customHeight="1">
      <c r="A394" s="18" t="s">
        <v>999</v>
      </c>
      <c r="B394" s="18" t="s">
        <v>1000</v>
      </c>
      <c r="C394" s="18" t="s">
        <v>11</v>
      </c>
      <c r="D394" s="18" t="s">
        <v>1001</v>
      </c>
      <c r="E394" s="18" t="s">
        <v>29</v>
      </c>
      <c r="F394" s="23">
        <v>11</v>
      </c>
      <c r="G394" s="24">
        <v>156.66999999999999</v>
      </c>
      <c r="H394" s="52">
        <f t="shared" si="15"/>
        <v>1723.37</v>
      </c>
      <c r="I394" s="52">
        <v>1.2081</v>
      </c>
      <c r="J394" s="53">
        <f t="shared" si="16"/>
        <v>189.27</v>
      </c>
      <c r="K394" s="74">
        <f t="shared" si="17"/>
        <v>2081.9700000000003</v>
      </c>
    </row>
    <row r="395" spans="1:11" ht="27.6" customHeight="1">
      <c r="A395" s="18" t="s">
        <v>1002</v>
      </c>
      <c r="B395" s="18" t="s">
        <v>1003</v>
      </c>
      <c r="C395" s="18" t="s">
        <v>11</v>
      </c>
      <c r="D395" s="18" t="s">
        <v>1004</v>
      </c>
      <c r="E395" s="18" t="s">
        <v>29</v>
      </c>
      <c r="F395" s="23">
        <v>4</v>
      </c>
      <c r="G395" s="24">
        <v>174.2</v>
      </c>
      <c r="H395" s="52">
        <f t="shared" si="15"/>
        <v>696.8</v>
      </c>
      <c r="I395" s="52">
        <v>1.2081</v>
      </c>
      <c r="J395" s="53">
        <f t="shared" si="16"/>
        <v>210.45</v>
      </c>
      <c r="K395" s="74">
        <f t="shared" si="17"/>
        <v>841.8</v>
      </c>
    </row>
    <row r="396" spans="1:11" ht="27.6" customHeight="1">
      <c r="A396" s="18" t="s">
        <v>1005</v>
      </c>
      <c r="B396" s="18" t="s">
        <v>1006</v>
      </c>
      <c r="C396" s="18" t="s">
        <v>11</v>
      </c>
      <c r="D396" s="18" t="s">
        <v>1007</v>
      </c>
      <c r="E396" s="18" t="s">
        <v>29</v>
      </c>
      <c r="F396" s="23">
        <v>8</v>
      </c>
      <c r="G396" s="24">
        <v>18.43</v>
      </c>
      <c r="H396" s="52">
        <f t="shared" si="15"/>
        <v>147.44</v>
      </c>
      <c r="I396" s="52">
        <v>1.2081</v>
      </c>
      <c r="J396" s="53">
        <f t="shared" si="16"/>
        <v>22.27</v>
      </c>
      <c r="K396" s="74">
        <f t="shared" si="17"/>
        <v>178.16</v>
      </c>
    </row>
    <row r="397" spans="1:11" ht="27.6" customHeight="1">
      <c r="A397" s="18" t="s">
        <v>1008</v>
      </c>
      <c r="B397" s="18" t="s">
        <v>1009</v>
      </c>
      <c r="C397" s="18" t="s">
        <v>11</v>
      </c>
      <c r="D397" s="18" t="s">
        <v>1010</v>
      </c>
      <c r="E397" s="18" t="s">
        <v>29</v>
      </c>
      <c r="F397" s="23">
        <v>21</v>
      </c>
      <c r="G397" s="24">
        <v>16.11</v>
      </c>
      <c r="H397" s="52">
        <f t="shared" si="15"/>
        <v>338.31</v>
      </c>
      <c r="I397" s="52">
        <v>1.2081</v>
      </c>
      <c r="J397" s="53">
        <f t="shared" si="16"/>
        <v>19.46</v>
      </c>
      <c r="K397" s="74">
        <f t="shared" si="17"/>
        <v>408.66</v>
      </c>
    </row>
    <row r="398" spans="1:11" ht="27.6" customHeight="1">
      <c r="A398" s="18" t="s">
        <v>1011</v>
      </c>
      <c r="B398" s="18" t="s">
        <v>1012</v>
      </c>
      <c r="C398" s="18" t="s">
        <v>11</v>
      </c>
      <c r="D398" s="18" t="s">
        <v>1013</v>
      </c>
      <c r="E398" s="18" t="s">
        <v>29</v>
      </c>
      <c r="F398" s="23">
        <v>2</v>
      </c>
      <c r="G398" s="24">
        <v>48.61</v>
      </c>
      <c r="H398" s="52">
        <f t="shared" si="15"/>
        <v>97.22</v>
      </c>
      <c r="I398" s="52">
        <v>1.2081</v>
      </c>
      <c r="J398" s="53">
        <f t="shared" si="16"/>
        <v>58.73</v>
      </c>
      <c r="K398" s="74">
        <f t="shared" si="17"/>
        <v>117.46</v>
      </c>
    </row>
    <row r="399" spans="1:11" ht="27.6" customHeight="1">
      <c r="A399" s="18" t="s">
        <v>1014</v>
      </c>
      <c r="B399" s="18" t="s">
        <v>1015</v>
      </c>
      <c r="C399" s="18" t="s">
        <v>11</v>
      </c>
      <c r="D399" s="18" t="s">
        <v>1016</v>
      </c>
      <c r="E399" s="18" t="s">
        <v>67</v>
      </c>
      <c r="F399" s="23">
        <v>2.2999999999999998</v>
      </c>
      <c r="G399" s="24">
        <v>59.79</v>
      </c>
      <c r="H399" s="52">
        <f t="shared" si="15"/>
        <v>137.517</v>
      </c>
      <c r="I399" s="52">
        <v>1.2081</v>
      </c>
      <c r="J399" s="53">
        <f t="shared" si="16"/>
        <v>72.23</v>
      </c>
      <c r="K399" s="74">
        <f t="shared" si="17"/>
        <v>166.12899999999999</v>
      </c>
    </row>
    <row r="400" spans="1:11" ht="27.6" customHeight="1">
      <c r="A400" s="18" t="s">
        <v>1017</v>
      </c>
      <c r="B400" s="18" t="s">
        <v>1018</v>
      </c>
      <c r="C400" s="18" t="s">
        <v>11</v>
      </c>
      <c r="D400" s="18" t="s">
        <v>1019</v>
      </c>
      <c r="E400" s="18" t="s">
        <v>67</v>
      </c>
      <c r="F400" s="23">
        <v>71.599999999999994</v>
      </c>
      <c r="G400" s="24">
        <v>109.74</v>
      </c>
      <c r="H400" s="52">
        <f t="shared" si="15"/>
        <v>7857.3839999999991</v>
      </c>
      <c r="I400" s="52">
        <v>1.2081</v>
      </c>
      <c r="J400" s="53">
        <f t="shared" si="16"/>
        <v>132.58000000000001</v>
      </c>
      <c r="K400" s="74">
        <f t="shared" si="17"/>
        <v>9492.728000000001</v>
      </c>
    </row>
    <row r="401" spans="1:11" ht="27.6" customHeight="1">
      <c r="A401" s="18" t="s">
        <v>1020</v>
      </c>
      <c r="B401" s="18" t="s">
        <v>1021</v>
      </c>
      <c r="C401" s="18" t="s">
        <v>11</v>
      </c>
      <c r="D401" s="18" t="s">
        <v>1022</v>
      </c>
      <c r="E401" s="18" t="s">
        <v>29</v>
      </c>
      <c r="F401" s="23">
        <v>65</v>
      </c>
      <c r="G401" s="24">
        <v>31.49</v>
      </c>
      <c r="H401" s="52">
        <f t="shared" si="15"/>
        <v>2046.85</v>
      </c>
      <c r="I401" s="52">
        <v>1.2081</v>
      </c>
      <c r="J401" s="53">
        <f t="shared" si="16"/>
        <v>38.04</v>
      </c>
      <c r="K401" s="74">
        <f t="shared" si="17"/>
        <v>2472.6</v>
      </c>
    </row>
    <row r="402" spans="1:11" ht="27.6" customHeight="1">
      <c r="A402" s="18" t="s">
        <v>1023</v>
      </c>
      <c r="B402" s="18" t="s">
        <v>1024</v>
      </c>
      <c r="C402" s="18" t="s">
        <v>11</v>
      </c>
      <c r="D402" s="18" t="s">
        <v>1025</v>
      </c>
      <c r="E402" s="18" t="s">
        <v>29</v>
      </c>
      <c r="F402" s="23">
        <v>2</v>
      </c>
      <c r="G402" s="24">
        <v>21.24</v>
      </c>
      <c r="H402" s="52">
        <f t="shared" si="15"/>
        <v>42.48</v>
      </c>
      <c r="I402" s="52">
        <v>1.2081</v>
      </c>
      <c r="J402" s="53">
        <f t="shared" si="16"/>
        <v>25.66</v>
      </c>
      <c r="K402" s="74">
        <f t="shared" si="17"/>
        <v>51.32</v>
      </c>
    </row>
    <row r="403" spans="1:11" ht="27.6" customHeight="1">
      <c r="A403" s="18" t="s">
        <v>1026</v>
      </c>
      <c r="B403" s="18" t="s">
        <v>1027</v>
      </c>
      <c r="C403" s="18" t="s">
        <v>11</v>
      </c>
      <c r="D403" s="18" t="s">
        <v>1028</v>
      </c>
      <c r="E403" s="18" t="s">
        <v>29</v>
      </c>
      <c r="F403" s="23">
        <v>1</v>
      </c>
      <c r="G403" s="24">
        <v>67.44</v>
      </c>
      <c r="H403" s="52">
        <f t="shared" si="15"/>
        <v>67.44</v>
      </c>
      <c r="I403" s="52">
        <v>1.2081</v>
      </c>
      <c r="J403" s="53">
        <f t="shared" si="16"/>
        <v>81.47</v>
      </c>
      <c r="K403" s="74">
        <f t="shared" si="17"/>
        <v>81.47</v>
      </c>
    </row>
    <row r="404" spans="1:11" ht="27.6" customHeight="1">
      <c r="A404" s="18" t="s">
        <v>1029</v>
      </c>
      <c r="B404" s="18" t="s">
        <v>1030</v>
      </c>
      <c r="C404" s="18" t="s">
        <v>11</v>
      </c>
      <c r="D404" s="18" t="s">
        <v>1031</v>
      </c>
      <c r="E404" s="18" t="s">
        <v>29</v>
      </c>
      <c r="F404" s="23">
        <v>48</v>
      </c>
      <c r="G404" s="24">
        <v>18.170000000000002</v>
      </c>
      <c r="H404" s="52">
        <f t="shared" si="15"/>
        <v>872.16000000000008</v>
      </c>
      <c r="I404" s="52">
        <v>1.2081</v>
      </c>
      <c r="J404" s="53">
        <f t="shared" si="16"/>
        <v>21.95</v>
      </c>
      <c r="K404" s="74">
        <f t="shared" si="17"/>
        <v>1053.5999999999999</v>
      </c>
    </row>
    <row r="405" spans="1:11" ht="27.6" customHeight="1">
      <c r="A405" s="18" t="s">
        <v>1032</v>
      </c>
      <c r="B405" s="18" t="s">
        <v>1033</v>
      </c>
      <c r="C405" s="18" t="s">
        <v>11</v>
      </c>
      <c r="D405" s="18" t="s">
        <v>1034</v>
      </c>
      <c r="E405" s="18" t="s">
        <v>29</v>
      </c>
      <c r="F405" s="23">
        <v>3</v>
      </c>
      <c r="G405" s="24">
        <v>35.31</v>
      </c>
      <c r="H405" s="52">
        <f t="shared" si="15"/>
        <v>105.93</v>
      </c>
      <c r="I405" s="52">
        <v>1.2081</v>
      </c>
      <c r="J405" s="53">
        <f t="shared" si="16"/>
        <v>42.66</v>
      </c>
      <c r="K405" s="74">
        <f t="shared" si="17"/>
        <v>127.97999999999999</v>
      </c>
    </row>
    <row r="406" spans="1:11" ht="27.6" customHeight="1">
      <c r="A406" s="18" t="s">
        <v>1035</v>
      </c>
      <c r="B406" s="18" t="s">
        <v>1036</v>
      </c>
      <c r="C406" s="18" t="s">
        <v>27</v>
      </c>
      <c r="D406" s="18" t="s">
        <v>1037</v>
      </c>
      <c r="E406" s="18" t="s">
        <v>67</v>
      </c>
      <c r="F406" s="23">
        <v>65.8</v>
      </c>
      <c r="G406" s="24">
        <v>28.54</v>
      </c>
      <c r="H406" s="52">
        <f t="shared" si="15"/>
        <v>1877.9319999999998</v>
      </c>
      <c r="I406" s="52">
        <v>1.2081</v>
      </c>
      <c r="J406" s="53">
        <f t="shared" si="16"/>
        <v>34.479999999999997</v>
      </c>
      <c r="K406" s="74">
        <f t="shared" si="17"/>
        <v>2268.7839999999997</v>
      </c>
    </row>
    <row r="407" spans="1:11" ht="27.6" customHeight="1">
      <c r="A407" s="18" t="s">
        <v>1038</v>
      </c>
      <c r="B407" s="18" t="s">
        <v>1039</v>
      </c>
      <c r="C407" s="18" t="s">
        <v>27</v>
      </c>
      <c r="D407" s="18" t="s">
        <v>1040</v>
      </c>
      <c r="E407" s="18" t="s">
        <v>67</v>
      </c>
      <c r="F407" s="23">
        <v>1068.9000000000001</v>
      </c>
      <c r="G407" s="24">
        <v>23.97</v>
      </c>
      <c r="H407" s="52">
        <f t="shared" si="15"/>
        <v>25621.532999999999</v>
      </c>
      <c r="I407" s="52">
        <v>1.2081</v>
      </c>
      <c r="J407" s="53">
        <f t="shared" si="16"/>
        <v>28.96</v>
      </c>
      <c r="K407" s="74">
        <f t="shared" si="17"/>
        <v>30955.344000000005</v>
      </c>
    </row>
    <row r="408" spans="1:11" ht="27.6" customHeight="1">
      <c r="A408" s="18" t="s">
        <v>1041</v>
      </c>
      <c r="B408" s="18" t="s">
        <v>1042</v>
      </c>
      <c r="C408" s="18" t="s">
        <v>27</v>
      </c>
      <c r="D408" s="18" t="s">
        <v>1043</v>
      </c>
      <c r="E408" s="18" t="s">
        <v>67</v>
      </c>
      <c r="F408" s="23">
        <v>115.6</v>
      </c>
      <c r="G408" s="24">
        <v>19.47</v>
      </c>
      <c r="H408" s="52">
        <f t="shared" si="15"/>
        <v>2250.732</v>
      </c>
      <c r="I408" s="52">
        <v>1.2081</v>
      </c>
      <c r="J408" s="53">
        <f t="shared" si="16"/>
        <v>23.52</v>
      </c>
      <c r="K408" s="74">
        <f t="shared" si="17"/>
        <v>2718.9119999999998</v>
      </c>
    </row>
    <row r="409" spans="1:11" ht="27.6" customHeight="1">
      <c r="A409" s="18" t="s">
        <v>1044</v>
      </c>
      <c r="B409" s="18" t="s">
        <v>1045</v>
      </c>
      <c r="C409" s="18" t="s">
        <v>27</v>
      </c>
      <c r="D409" s="18" t="s">
        <v>1046</v>
      </c>
      <c r="E409" s="18" t="s">
        <v>67</v>
      </c>
      <c r="F409" s="23">
        <v>262.10000000000002</v>
      </c>
      <c r="G409" s="24">
        <v>21.66</v>
      </c>
      <c r="H409" s="52">
        <f t="shared" si="15"/>
        <v>5677.0860000000002</v>
      </c>
      <c r="I409" s="52">
        <v>1.2081</v>
      </c>
      <c r="J409" s="53">
        <f t="shared" si="16"/>
        <v>26.17</v>
      </c>
      <c r="K409" s="74">
        <f t="shared" si="17"/>
        <v>6859.1570000000011</v>
      </c>
    </row>
    <row r="410" spans="1:11" ht="27.6" customHeight="1">
      <c r="A410" s="18" t="s">
        <v>1047</v>
      </c>
      <c r="B410" s="18" t="s">
        <v>1048</v>
      </c>
      <c r="C410" s="18" t="s">
        <v>27</v>
      </c>
      <c r="D410" s="18" t="s">
        <v>1049</v>
      </c>
      <c r="E410" s="18" t="s">
        <v>67</v>
      </c>
      <c r="F410" s="23">
        <v>22.9</v>
      </c>
      <c r="G410" s="24">
        <v>27.61</v>
      </c>
      <c r="H410" s="52">
        <f t="shared" si="15"/>
        <v>632.26899999999989</v>
      </c>
      <c r="I410" s="52">
        <v>1.2081</v>
      </c>
      <c r="J410" s="53">
        <f t="shared" si="16"/>
        <v>33.36</v>
      </c>
      <c r="K410" s="74">
        <f t="shared" si="17"/>
        <v>763.94399999999996</v>
      </c>
    </row>
    <row r="411" spans="1:11" ht="27.6" customHeight="1">
      <c r="A411" s="18" t="s">
        <v>1050</v>
      </c>
      <c r="B411" s="18" t="s">
        <v>1051</v>
      </c>
      <c r="C411" s="18" t="s">
        <v>27</v>
      </c>
      <c r="D411" s="18" t="s">
        <v>1052</v>
      </c>
      <c r="E411" s="18" t="s">
        <v>67</v>
      </c>
      <c r="F411" s="23">
        <v>10.5</v>
      </c>
      <c r="G411" s="24">
        <v>45.45</v>
      </c>
      <c r="H411" s="52">
        <f t="shared" si="15"/>
        <v>477.22500000000002</v>
      </c>
      <c r="I411" s="52">
        <v>1.2081</v>
      </c>
      <c r="J411" s="53">
        <f t="shared" si="16"/>
        <v>54.91</v>
      </c>
      <c r="K411" s="74">
        <f t="shared" si="17"/>
        <v>576.55499999999995</v>
      </c>
    </row>
    <row r="412" spans="1:11" ht="27.6" customHeight="1">
      <c r="A412" s="18" t="s">
        <v>1053</v>
      </c>
      <c r="B412" s="18" t="s">
        <v>1054</v>
      </c>
      <c r="C412" s="18" t="s">
        <v>11</v>
      </c>
      <c r="D412" s="18" t="s">
        <v>1055</v>
      </c>
      <c r="E412" s="18" t="s">
        <v>67</v>
      </c>
      <c r="F412" s="23">
        <v>1</v>
      </c>
      <c r="G412" s="24">
        <v>91</v>
      </c>
      <c r="H412" s="52">
        <f t="shared" si="15"/>
        <v>91</v>
      </c>
      <c r="I412" s="52">
        <v>1.2081</v>
      </c>
      <c r="J412" s="53">
        <f t="shared" si="16"/>
        <v>109.94</v>
      </c>
      <c r="K412" s="74">
        <f t="shared" si="17"/>
        <v>109.94</v>
      </c>
    </row>
    <row r="413" spans="1:11" ht="27.6" customHeight="1">
      <c r="A413" s="18" t="s">
        <v>1056</v>
      </c>
      <c r="B413" s="18" t="s">
        <v>809</v>
      </c>
      <c r="C413" s="18" t="s">
        <v>11</v>
      </c>
      <c r="D413" s="18" t="s">
        <v>810</v>
      </c>
      <c r="E413" s="18" t="s">
        <v>29</v>
      </c>
      <c r="F413" s="23">
        <v>34</v>
      </c>
      <c r="G413" s="24">
        <v>236.56</v>
      </c>
      <c r="H413" s="52">
        <f t="shared" si="15"/>
        <v>8043.04</v>
      </c>
      <c r="I413" s="52">
        <v>1.2081</v>
      </c>
      <c r="J413" s="53">
        <f t="shared" si="16"/>
        <v>285.79000000000002</v>
      </c>
      <c r="K413" s="74">
        <f t="shared" si="17"/>
        <v>9716.86</v>
      </c>
    </row>
    <row r="414" spans="1:11" ht="27.6" customHeight="1">
      <c r="A414" s="18" t="s">
        <v>1057</v>
      </c>
      <c r="B414" s="18" t="s">
        <v>1058</v>
      </c>
      <c r="C414" s="18" t="s">
        <v>11</v>
      </c>
      <c r="D414" s="18" t="s">
        <v>1059</v>
      </c>
      <c r="E414" s="18" t="s">
        <v>29</v>
      </c>
      <c r="F414" s="23">
        <v>107</v>
      </c>
      <c r="G414" s="24">
        <v>17.7</v>
      </c>
      <c r="H414" s="52">
        <f t="shared" ref="H414:H480" si="18">SUM(G414*F414)</f>
        <v>1893.8999999999999</v>
      </c>
      <c r="I414" s="52">
        <v>1.2081</v>
      </c>
      <c r="J414" s="53">
        <f t="shared" ref="J414:J480" si="19">ROUND(G414*I414,2)</f>
        <v>21.38</v>
      </c>
      <c r="K414" s="74">
        <f t="shared" ref="K414:K480" si="20">J414*F414</f>
        <v>2287.66</v>
      </c>
    </row>
    <row r="415" spans="1:11" ht="27.6" customHeight="1">
      <c r="A415" s="18" t="s">
        <v>1060</v>
      </c>
      <c r="B415" s="18" t="s">
        <v>1061</v>
      </c>
      <c r="C415" s="18" t="s">
        <v>27</v>
      </c>
      <c r="D415" s="18" t="s">
        <v>1062</v>
      </c>
      <c r="E415" s="18" t="s">
        <v>29</v>
      </c>
      <c r="F415" s="23">
        <v>2</v>
      </c>
      <c r="G415" s="24">
        <v>48.11</v>
      </c>
      <c r="H415" s="52">
        <f t="shared" si="18"/>
        <v>96.22</v>
      </c>
      <c r="I415" s="52">
        <v>1.2081</v>
      </c>
      <c r="J415" s="53">
        <f t="shared" si="19"/>
        <v>58.12</v>
      </c>
      <c r="K415" s="74">
        <f t="shared" si="20"/>
        <v>116.24</v>
      </c>
    </row>
    <row r="416" spans="1:11" ht="27.6" customHeight="1">
      <c r="A416" s="18" t="s">
        <v>1063</v>
      </c>
      <c r="B416" s="18" t="s">
        <v>1064</v>
      </c>
      <c r="C416" s="18" t="s">
        <v>11</v>
      </c>
      <c r="D416" s="18" t="s">
        <v>1065</v>
      </c>
      <c r="E416" s="18" t="s">
        <v>29</v>
      </c>
      <c r="F416" s="23">
        <v>1</v>
      </c>
      <c r="G416" s="24">
        <v>924.95</v>
      </c>
      <c r="H416" s="52">
        <f t="shared" si="18"/>
        <v>924.95</v>
      </c>
      <c r="I416" s="52">
        <v>1.2081</v>
      </c>
      <c r="J416" s="53">
        <f t="shared" si="19"/>
        <v>1117.43</v>
      </c>
      <c r="K416" s="74">
        <f t="shared" si="20"/>
        <v>1117.43</v>
      </c>
    </row>
    <row r="417" spans="1:11" ht="27.6" customHeight="1">
      <c r="A417" s="18" t="s">
        <v>1066</v>
      </c>
      <c r="B417" s="18" t="s">
        <v>1067</v>
      </c>
      <c r="C417" s="18" t="s">
        <v>11</v>
      </c>
      <c r="D417" s="18" t="s">
        <v>1068</v>
      </c>
      <c r="E417" s="18" t="s">
        <v>29</v>
      </c>
      <c r="F417" s="23">
        <v>1</v>
      </c>
      <c r="G417" s="24">
        <v>674.03</v>
      </c>
      <c r="H417" s="52">
        <f t="shared" si="18"/>
        <v>674.03</v>
      </c>
      <c r="I417" s="52">
        <v>1.2081</v>
      </c>
      <c r="J417" s="53">
        <f t="shared" si="19"/>
        <v>814.3</v>
      </c>
      <c r="K417" s="74">
        <f t="shared" si="20"/>
        <v>814.3</v>
      </c>
    </row>
    <row r="418" spans="1:11" ht="27.6" customHeight="1">
      <c r="A418" s="18" t="s">
        <v>1069</v>
      </c>
      <c r="B418" s="18" t="s">
        <v>1070</v>
      </c>
      <c r="C418" s="18" t="s">
        <v>11</v>
      </c>
      <c r="D418" s="18" t="s">
        <v>1071</v>
      </c>
      <c r="E418" s="18" t="s">
        <v>29</v>
      </c>
      <c r="F418" s="23">
        <v>1</v>
      </c>
      <c r="G418" s="24">
        <v>933.37</v>
      </c>
      <c r="H418" s="52">
        <f t="shared" si="18"/>
        <v>933.37</v>
      </c>
      <c r="I418" s="52">
        <v>1.2081</v>
      </c>
      <c r="J418" s="53">
        <f t="shared" si="19"/>
        <v>1127.5999999999999</v>
      </c>
      <c r="K418" s="74">
        <f t="shared" si="20"/>
        <v>1127.5999999999999</v>
      </c>
    </row>
    <row r="419" spans="1:11" ht="27.6" customHeight="1">
      <c r="A419" s="18" t="s">
        <v>1072</v>
      </c>
      <c r="B419" s="18" t="s">
        <v>1073</v>
      </c>
      <c r="C419" s="18" t="s">
        <v>11</v>
      </c>
      <c r="D419" s="18" t="s">
        <v>1074</v>
      </c>
      <c r="E419" s="18" t="s">
        <v>29</v>
      </c>
      <c r="F419" s="23">
        <v>3</v>
      </c>
      <c r="G419" s="24">
        <v>2085.0500000000002</v>
      </c>
      <c r="H419" s="52">
        <f t="shared" si="18"/>
        <v>6255.1500000000005</v>
      </c>
      <c r="I419" s="52">
        <v>1.2081</v>
      </c>
      <c r="J419" s="53">
        <f t="shared" si="19"/>
        <v>2518.9499999999998</v>
      </c>
      <c r="K419" s="74">
        <f t="shared" si="20"/>
        <v>7556.8499999999995</v>
      </c>
    </row>
    <row r="420" spans="1:11" ht="27.6" customHeight="1">
      <c r="A420" s="18" t="s">
        <v>1075</v>
      </c>
      <c r="B420" s="18" t="s">
        <v>1076</v>
      </c>
      <c r="C420" s="18" t="s">
        <v>27</v>
      </c>
      <c r="D420" s="18" t="s">
        <v>1077</v>
      </c>
      <c r="E420" s="18" t="s">
        <v>29</v>
      </c>
      <c r="F420" s="23">
        <v>1</v>
      </c>
      <c r="G420" s="24">
        <v>1236.95</v>
      </c>
      <c r="H420" s="52">
        <f t="shared" si="18"/>
        <v>1236.95</v>
      </c>
      <c r="I420" s="52">
        <v>1.2081</v>
      </c>
      <c r="J420" s="53">
        <f t="shared" si="19"/>
        <v>1494.36</v>
      </c>
      <c r="K420" s="74">
        <f t="shared" si="20"/>
        <v>1494.36</v>
      </c>
    </row>
    <row r="421" spans="1:11" ht="27.6" customHeight="1">
      <c r="A421" s="18" t="s">
        <v>1078</v>
      </c>
      <c r="B421" s="18" t="s">
        <v>1079</v>
      </c>
      <c r="C421" s="18" t="s">
        <v>11</v>
      </c>
      <c r="D421" s="18" t="s">
        <v>1080</v>
      </c>
      <c r="E421" s="18" t="s">
        <v>29</v>
      </c>
      <c r="F421" s="23">
        <v>1</v>
      </c>
      <c r="G421" s="24">
        <v>946.79</v>
      </c>
      <c r="H421" s="52">
        <f t="shared" si="18"/>
        <v>946.79</v>
      </c>
      <c r="I421" s="52">
        <v>1.2081</v>
      </c>
      <c r="J421" s="53">
        <f t="shared" si="19"/>
        <v>1143.82</v>
      </c>
      <c r="K421" s="74">
        <f t="shared" si="20"/>
        <v>1143.82</v>
      </c>
    </row>
    <row r="422" spans="1:11" ht="27.6" customHeight="1">
      <c r="A422" s="18" t="s">
        <v>1081</v>
      </c>
      <c r="B422" s="18" t="s">
        <v>896</v>
      </c>
      <c r="C422" s="18" t="s">
        <v>11</v>
      </c>
      <c r="D422" s="18" t="s">
        <v>897</v>
      </c>
      <c r="E422" s="18" t="s">
        <v>29</v>
      </c>
      <c r="F422" s="23">
        <v>4</v>
      </c>
      <c r="G422" s="24">
        <v>288.66000000000003</v>
      </c>
      <c r="H422" s="52">
        <f t="shared" si="18"/>
        <v>1154.6400000000001</v>
      </c>
      <c r="I422" s="52">
        <v>1.2081</v>
      </c>
      <c r="J422" s="53">
        <f t="shared" si="19"/>
        <v>348.73</v>
      </c>
      <c r="K422" s="74">
        <f t="shared" si="20"/>
        <v>1394.92</v>
      </c>
    </row>
    <row r="423" spans="1:11" ht="27.6" customHeight="1">
      <c r="A423" s="7" t="s">
        <v>1082</v>
      </c>
      <c r="B423" s="86" t="s">
        <v>1083</v>
      </c>
      <c r="C423" s="87"/>
      <c r="D423" s="87"/>
      <c r="E423" s="87"/>
      <c r="F423" s="87"/>
      <c r="G423" s="87"/>
      <c r="H423" s="87"/>
      <c r="I423" s="87"/>
      <c r="J423" s="87"/>
      <c r="K423" s="87"/>
    </row>
    <row r="424" spans="1:11" ht="27.6" customHeight="1">
      <c r="A424" s="18" t="s">
        <v>1084</v>
      </c>
      <c r="B424" s="18" t="s">
        <v>1085</v>
      </c>
      <c r="C424" s="18" t="s">
        <v>27</v>
      </c>
      <c r="D424" s="18" t="s">
        <v>1086</v>
      </c>
      <c r="E424" s="18" t="s">
        <v>29</v>
      </c>
      <c r="F424" s="23">
        <v>22</v>
      </c>
      <c r="G424" s="24">
        <v>116.03</v>
      </c>
      <c r="H424" s="52">
        <f t="shared" si="18"/>
        <v>2552.66</v>
      </c>
      <c r="I424" s="52">
        <v>1.2081</v>
      </c>
      <c r="J424" s="53">
        <f t="shared" si="19"/>
        <v>140.18</v>
      </c>
      <c r="K424" s="74">
        <f t="shared" si="20"/>
        <v>3083.96</v>
      </c>
    </row>
    <row r="425" spans="1:11" ht="27.6" customHeight="1">
      <c r="A425" s="18" t="s">
        <v>1087</v>
      </c>
      <c r="B425" s="18" t="s">
        <v>1088</v>
      </c>
      <c r="C425" s="18" t="s">
        <v>11</v>
      </c>
      <c r="D425" s="18" t="s">
        <v>1089</v>
      </c>
      <c r="E425" s="18" t="s">
        <v>29</v>
      </c>
      <c r="F425" s="23">
        <v>26</v>
      </c>
      <c r="G425" s="24">
        <v>349.74</v>
      </c>
      <c r="H425" s="52">
        <f t="shared" si="18"/>
        <v>9093.24</v>
      </c>
      <c r="I425" s="52">
        <v>1.2081</v>
      </c>
      <c r="J425" s="53">
        <f t="shared" si="19"/>
        <v>422.52</v>
      </c>
      <c r="K425" s="74">
        <f t="shared" si="20"/>
        <v>10985.52</v>
      </c>
    </row>
    <row r="426" spans="1:11" ht="27.6" customHeight="1">
      <c r="A426" s="18" t="s">
        <v>1090</v>
      </c>
      <c r="B426" s="18" t="s">
        <v>1091</v>
      </c>
      <c r="C426" s="18" t="s">
        <v>11</v>
      </c>
      <c r="D426" s="18" t="s">
        <v>1092</v>
      </c>
      <c r="E426" s="18" t="s">
        <v>29</v>
      </c>
      <c r="F426" s="23">
        <v>20</v>
      </c>
      <c r="G426" s="24">
        <v>112.42</v>
      </c>
      <c r="H426" s="52">
        <f t="shared" si="18"/>
        <v>2248.4</v>
      </c>
      <c r="I426" s="52">
        <v>1.2081</v>
      </c>
      <c r="J426" s="53">
        <f t="shared" si="19"/>
        <v>135.81</v>
      </c>
      <c r="K426" s="74">
        <f t="shared" si="20"/>
        <v>2716.2</v>
      </c>
    </row>
    <row r="427" spans="1:11" ht="27.6" customHeight="1">
      <c r="A427" s="18" t="s">
        <v>1093</v>
      </c>
      <c r="B427" s="18" t="s">
        <v>1094</v>
      </c>
      <c r="C427" s="18" t="s">
        <v>11</v>
      </c>
      <c r="D427" s="18" t="s">
        <v>1095</v>
      </c>
      <c r="E427" s="18" t="s">
        <v>29</v>
      </c>
      <c r="F427" s="23">
        <v>53</v>
      </c>
      <c r="G427" s="24">
        <v>243.41</v>
      </c>
      <c r="H427" s="52">
        <f t="shared" si="18"/>
        <v>12900.73</v>
      </c>
      <c r="I427" s="52">
        <v>1.2081</v>
      </c>
      <c r="J427" s="53">
        <f t="shared" si="19"/>
        <v>294.06</v>
      </c>
      <c r="K427" s="74">
        <f t="shared" si="20"/>
        <v>15585.18</v>
      </c>
    </row>
    <row r="428" spans="1:11" ht="27.6" customHeight="1">
      <c r="A428" s="18" t="s">
        <v>1096</v>
      </c>
      <c r="B428" s="18" t="s">
        <v>1085</v>
      </c>
      <c r="C428" s="18" t="s">
        <v>27</v>
      </c>
      <c r="D428" s="18" t="s">
        <v>1086</v>
      </c>
      <c r="E428" s="18" t="s">
        <v>29</v>
      </c>
      <c r="F428" s="23">
        <v>24</v>
      </c>
      <c r="G428" s="24">
        <v>116.03</v>
      </c>
      <c r="H428" s="52">
        <f t="shared" si="18"/>
        <v>2784.7200000000003</v>
      </c>
      <c r="I428" s="52">
        <v>1.2081</v>
      </c>
      <c r="J428" s="53">
        <f t="shared" si="19"/>
        <v>140.18</v>
      </c>
      <c r="K428" s="74">
        <f t="shared" si="20"/>
        <v>3364.32</v>
      </c>
    </row>
    <row r="429" spans="1:11" ht="27.6" customHeight="1">
      <c r="A429" s="18" t="s">
        <v>1097</v>
      </c>
      <c r="B429" s="18" t="s">
        <v>1098</v>
      </c>
      <c r="C429" s="18" t="s">
        <v>11</v>
      </c>
      <c r="D429" s="18" t="s">
        <v>1099</v>
      </c>
      <c r="E429" s="18" t="s">
        <v>29</v>
      </c>
      <c r="F429" s="23">
        <v>8</v>
      </c>
      <c r="G429" s="24">
        <v>117.37</v>
      </c>
      <c r="H429" s="52">
        <f t="shared" si="18"/>
        <v>938.96</v>
      </c>
      <c r="I429" s="52">
        <v>1.2081</v>
      </c>
      <c r="J429" s="53">
        <f t="shared" si="19"/>
        <v>141.79</v>
      </c>
      <c r="K429" s="74">
        <f t="shared" si="20"/>
        <v>1134.32</v>
      </c>
    </row>
    <row r="430" spans="1:11" ht="27.6" customHeight="1">
      <c r="A430" s="7" t="s">
        <v>1100</v>
      </c>
      <c r="B430" s="86" t="s">
        <v>1101</v>
      </c>
      <c r="C430" s="87"/>
      <c r="D430" s="87"/>
      <c r="E430" s="87"/>
      <c r="F430" s="87"/>
      <c r="G430" s="87"/>
      <c r="H430" s="87"/>
      <c r="I430" s="87"/>
      <c r="J430" s="87"/>
      <c r="K430" s="87"/>
    </row>
    <row r="431" spans="1:11" ht="27.6" customHeight="1">
      <c r="A431" s="18" t="s">
        <v>1102</v>
      </c>
      <c r="B431" s="18" t="s">
        <v>1103</v>
      </c>
      <c r="C431" s="18" t="s">
        <v>11</v>
      </c>
      <c r="D431" s="18" t="s">
        <v>1104</v>
      </c>
      <c r="E431" s="18" t="s">
        <v>29</v>
      </c>
      <c r="F431" s="23">
        <v>1</v>
      </c>
      <c r="G431" s="24">
        <v>423.02</v>
      </c>
      <c r="H431" s="52">
        <f t="shared" si="18"/>
        <v>423.02</v>
      </c>
      <c r="I431" s="52">
        <v>1.2081</v>
      </c>
      <c r="J431" s="53">
        <f t="shared" si="19"/>
        <v>511.05</v>
      </c>
      <c r="K431" s="74">
        <f t="shared" si="20"/>
        <v>511.05</v>
      </c>
    </row>
    <row r="432" spans="1:11" ht="27.6" customHeight="1">
      <c r="A432" s="18" t="s">
        <v>1105</v>
      </c>
      <c r="B432" s="18" t="s">
        <v>1106</v>
      </c>
      <c r="C432" s="18" t="s">
        <v>27</v>
      </c>
      <c r="D432" s="18" t="s">
        <v>1107</v>
      </c>
      <c r="E432" s="18" t="s">
        <v>29</v>
      </c>
      <c r="F432" s="23">
        <v>12</v>
      </c>
      <c r="G432" s="24">
        <v>1120.4100000000001</v>
      </c>
      <c r="H432" s="52">
        <f t="shared" si="18"/>
        <v>13444.920000000002</v>
      </c>
      <c r="I432" s="52">
        <v>1.2081</v>
      </c>
      <c r="J432" s="53">
        <f t="shared" si="19"/>
        <v>1353.57</v>
      </c>
      <c r="K432" s="74">
        <f t="shared" si="20"/>
        <v>16242.84</v>
      </c>
    </row>
    <row r="433" spans="1:16" ht="27.6" customHeight="1">
      <c r="A433" s="18" t="s">
        <v>1108</v>
      </c>
      <c r="B433" s="18" t="s">
        <v>1109</v>
      </c>
      <c r="C433" s="18" t="s">
        <v>27</v>
      </c>
      <c r="D433" s="18" t="s">
        <v>1110</v>
      </c>
      <c r="E433" s="18" t="s">
        <v>29</v>
      </c>
      <c r="F433" s="23">
        <v>12</v>
      </c>
      <c r="G433" s="24">
        <v>53.7</v>
      </c>
      <c r="H433" s="52">
        <f t="shared" si="18"/>
        <v>644.40000000000009</v>
      </c>
      <c r="I433" s="52">
        <v>1.2081</v>
      </c>
      <c r="J433" s="53">
        <f t="shared" si="19"/>
        <v>64.87</v>
      </c>
      <c r="K433" s="74">
        <f t="shared" si="20"/>
        <v>778.44</v>
      </c>
    </row>
    <row r="434" spans="1:16" ht="27.6" customHeight="1">
      <c r="A434" s="18" t="s">
        <v>1111</v>
      </c>
      <c r="B434" s="18" t="s">
        <v>1112</v>
      </c>
      <c r="C434" s="18" t="s">
        <v>11</v>
      </c>
      <c r="D434" s="18" t="s">
        <v>1113</v>
      </c>
      <c r="E434" s="18" t="s">
        <v>29</v>
      </c>
      <c r="F434" s="23">
        <v>12</v>
      </c>
      <c r="G434" s="24">
        <v>218.51</v>
      </c>
      <c r="H434" s="52">
        <f t="shared" si="18"/>
        <v>2622.12</v>
      </c>
      <c r="I434" s="52">
        <v>1.2081</v>
      </c>
      <c r="J434" s="53">
        <f t="shared" si="19"/>
        <v>263.98</v>
      </c>
      <c r="K434" s="74">
        <f t="shared" si="20"/>
        <v>3167.76</v>
      </c>
    </row>
    <row r="435" spans="1:16" ht="27.6" customHeight="1">
      <c r="A435" s="18" t="s">
        <v>1114</v>
      </c>
      <c r="B435" s="18" t="s">
        <v>1115</v>
      </c>
      <c r="C435" s="18" t="s">
        <v>27</v>
      </c>
      <c r="D435" s="18" t="s">
        <v>1116</v>
      </c>
      <c r="E435" s="18" t="s">
        <v>29</v>
      </c>
      <c r="F435" s="23">
        <v>1</v>
      </c>
      <c r="G435" s="24">
        <v>154.03</v>
      </c>
      <c r="H435" s="52">
        <f t="shared" si="18"/>
        <v>154.03</v>
      </c>
      <c r="I435" s="52">
        <v>1.2081</v>
      </c>
      <c r="J435" s="53">
        <f t="shared" si="19"/>
        <v>186.08</v>
      </c>
      <c r="K435" s="74">
        <f t="shared" si="20"/>
        <v>186.08</v>
      </c>
    </row>
    <row r="436" spans="1:16" ht="27.6" customHeight="1">
      <c r="A436" s="18" t="s">
        <v>1117</v>
      </c>
      <c r="B436" s="18" t="s">
        <v>1118</v>
      </c>
      <c r="C436" s="18" t="s">
        <v>27</v>
      </c>
      <c r="D436" s="18" t="s">
        <v>1119</v>
      </c>
      <c r="E436" s="18" t="s">
        <v>29</v>
      </c>
      <c r="F436" s="23">
        <v>2</v>
      </c>
      <c r="G436" s="24">
        <v>184.12</v>
      </c>
      <c r="H436" s="52">
        <f t="shared" si="18"/>
        <v>368.24</v>
      </c>
      <c r="I436" s="52">
        <v>1.2081</v>
      </c>
      <c r="J436" s="53">
        <f t="shared" si="19"/>
        <v>222.44</v>
      </c>
      <c r="K436" s="74">
        <f t="shared" si="20"/>
        <v>444.88</v>
      </c>
    </row>
    <row r="437" spans="1:16" ht="27.6" customHeight="1">
      <c r="A437" s="18" t="s">
        <v>1120</v>
      </c>
      <c r="B437" s="18" t="s">
        <v>1121</v>
      </c>
      <c r="C437" s="18" t="s">
        <v>27</v>
      </c>
      <c r="D437" s="18" t="s">
        <v>1122</v>
      </c>
      <c r="E437" s="18" t="s">
        <v>29</v>
      </c>
      <c r="F437" s="23">
        <v>31</v>
      </c>
      <c r="G437" s="24">
        <v>32.72</v>
      </c>
      <c r="H437" s="52">
        <f t="shared" si="18"/>
        <v>1014.3199999999999</v>
      </c>
      <c r="I437" s="52">
        <v>1.2081</v>
      </c>
      <c r="J437" s="53">
        <f t="shared" si="19"/>
        <v>39.53</v>
      </c>
      <c r="K437" s="74">
        <f t="shared" si="20"/>
        <v>1225.43</v>
      </c>
    </row>
    <row r="438" spans="1:16" ht="27.6" customHeight="1">
      <c r="A438" s="18" t="s">
        <v>1123</v>
      </c>
      <c r="B438" s="18" t="s">
        <v>1124</v>
      </c>
      <c r="C438" s="18" t="s">
        <v>11</v>
      </c>
      <c r="D438" s="18" t="s">
        <v>1125</v>
      </c>
      <c r="E438" s="18" t="s">
        <v>67</v>
      </c>
      <c r="F438" s="23">
        <v>325.60000000000002</v>
      </c>
      <c r="G438" s="24">
        <v>41.9</v>
      </c>
      <c r="H438" s="52">
        <f t="shared" si="18"/>
        <v>13642.640000000001</v>
      </c>
      <c r="I438" s="52">
        <v>1.2081</v>
      </c>
      <c r="J438" s="53">
        <f t="shared" si="19"/>
        <v>50.62</v>
      </c>
      <c r="K438" s="74">
        <f t="shared" si="20"/>
        <v>16481.871999999999</v>
      </c>
    </row>
    <row r="439" spans="1:16" ht="27.6" customHeight="1">
      <c r="A439" s="18" t="s">
        <v>1126</v>
      </c>
      <c r="B439" s="18" t="s">
        <v>1127</v>
      </c>
      <c r="C439" s="18" t="s">
        <v>11</v>
      </c>
      <c r="D439" s="18" t="s">
        <v>1128</v>
      </c>
      <c r="E439" s="18" t="s">
        <v>67</v>
      </c>
      <c r="F439" s="23">
        <v>132.5</v>
      </c>
      <c r="G439" s="24">
        <v>58.51</v>
      </c>
      <c r="H439" s="52">
        <f t="shared" si="18"/>
        <v>7752.5749999999998</v>
      </c>
      <c r="I439" s="52">
        <v>1.2081</v>
      </c>
      <c r="J439" s="53">
        <f t="shared" si="19"/>
        <v>70.69</v>
      </c>
      <c r="K439" s="74">
        <f t="shared" si="20"/>
        <v>9366.4249999999993</v>
      </c>
    </row>
    <row r="440" spans="1:16" ht="27.6" customHeight="1">
      <c r="A440" s="18" t="s">
        <v>1129</v>
      </c>
      <c r="B440" s="18" t="s">
        <v>1130</v>
      </c>
      <c r="C440" s="18" t="s">
        <v>27</v>
      </c>
      <c r="D440" s="18" t="s">
        <v>1131</v>
      </c>
      <c r="E440" s="18" t="s">
        <v>29</v>
      </c>
      <c r="F440" s="23">
        <v>14</v>
      </c>
      <c r="G440" s="24">
        <v>74.209999999999994</v>
      </c>
      <c r="H440" s="52">
        <f t="shared" si="18"/>
        <v>1038.9399999999998</v>
      </c>
      <c r="I440" s="52">
        <v>1.2081</v>
      </c>
      <c r="J440" s="53">
        <f t="shared" si="19"/>
        <v>89.65</v>
      </c>
      <c r="K440" s="74">
        <f t="shared" si="20"/>
        <v>1255.1000000000001</v>
      </c>
    </row>
    <row r="441" spans="1:16" ht="27.6" customHeight="1">
      <c r="A441" s="18" t="s">
        <v>1132</v>
      </c>
      <c r="B441" s="18" t="s">
        <v>1133</v>
      </c>
      <c r="C441" s="18" t="s">
        <v>27</v>
      </c>
      <c r="D441" s="18" t="s">
        <v>1134</v>
      </c>
      <c r="E441" s="18" t="s">
        <v>29</v>
      </c>
      <c r="F441" s="23">
        <v>20</v>
      </c>
      <c r="G441" s="24">
        <v>8.3800000000000008</v>
      </c>
      <c r="H441" s="52">
        <f t="shared" si="18"/>
        <v>167.60000000000002</v>
      </c>
      <c r="I441" s="52">
        <v>1.2081</v>
      </c>
      <c r="J441" s="53">
        <f t="shared" si="19"/>
        <v>10.119999999999999</v>
      </c>
      <c r="K441" s="74">
        <f t="shared" si="20"/>
        <v>202.39999999999998</v>
      </c>
    </row>
    <row r="442" spans="1:16">
      <c r="A442" s="83"/>
      <c r="B442" s="83"/>
      <c r="C442" s="83"/>
      <c r="D442" s="83"/>
      <c r="E442" s="83"/>
      <c r="F442" s="83"/>
      <c r="G442" s="84" t="s">
        <v>1273</v>
      </c>
      <c r="H442" s="84"/>
      <c r="I442" s="84"/>
      <c r="J442" s="84"/>
      <c r="K442" s="17">
        <f>SUM(K334:K441)</f>
        <v>333686.78099999996</v>
      </c>
      <c r="L442" s="14"/>
      <c r="M442" s="14"/>
      <c r="N442" s="14"/>
      <c r="O442" s="14"/>
      <c r="P442" s="14"/>
    </row>
    <row r="443" spans="1:16" ht="27.6" customHeight="1">
      <c r="A443" s="7">
        <v>17</v>
      </c>
      <c r="B443" s="86" t="s">
        <v>1135</v>
      </c>
      <c r="C443" s="87"/>
      <c r="D443" s="87"/>
      <c r="E443" s="87"/>
      <c r="F443" s="87"/>
      <c r="G443" s="87"/>
      <c r="H443" s="87"/>
      <c r="I443" s="87"/>
      <c r="J443" s="87"/>
      <c r="K443" s="87"/>
    </row>
    <row r="444" spans="1:16" ht="27.6" customHeight="1">
      <c r="A444" s="7" t="s">
        <v>1136</v>
      </c>
      <c r="B444" s="86" t="s">
        <v>822</v>
      </c>
      <c r="C444" s="87"/>
      <c r="D444" s="87"/>
      <c r="E444" s="87"/>
      <c r="F444" s="87"/>
      <c r="G444" s="87"/>
      <c r="H444" s="87"/>
      <c r="I444" s="87"/>
      <c r="J444" s="87"/>
      <c r="K444" s="87"/>
    </row>
    <row r="445" spans="1:16" ht="27.6" customHeight="1">
      <c r="A445" s="18" t="s">
        <v>1137</v>
      </c>
      <c r="B445" s="18" t="s">
        <v>1138</v>
      </c>
      <c r="C445" s="18" t="s">
        <v>27</v>
      </c>
      <c r="D445" s="18" t="s">
        <v>1139</v>
      </c>
      <c r="E445" s="18" t="s">
        <v>67</v>
      </c>
      <c r="F445" s="23">
        <v>136</v>
      </c>
      <c r="G445" s="24">
        <v>29.15</v>
      </c>
      <c r="H445" s="52">
        <f t="shared" si="18"/>
        <v>3964.3999999999996</v>
      </c>
      <c r="I445" s="52">
        <v>1.2081</v>
      </c>
      <c r="J445" s="53">
        <f t="shared" si="19"/>
        <v>35.22</v>
      </c>
      <c r="K445" s="74">
        <f t="shared" si="20"/>
        <v>4789.92</v>
      </c>
    </row>
    <row r="446" spans="1:16" ht="27.6" customHeight="1">
      <c r="A446" s="18" t="s">
        <v>1140</v>
      </c>
      <c r="B446" s="18" t="s">
        <v>1141</v>
      </c>
      <c r="C446" s="18" t="s">
        <v>27</v>
      </c>
      <c r="D446" s="18" t="s">
        <v>1142</v>
      </c>
      <c r="E446" s="18" t="s">
        <v>67</v>
      </c>
      <c r="F446" s="23">
        <v>32</v>
      </c>
      <c r="G446" s="24">
        <v>51.32</v>
      </c>
      <c r="H446" s="52">
        <f t="shared" si="18"/>
        <v>1642.24</v>
      </c>
      <c r="I446" s="52">
        <v>1.2081</v>
      </c>
      <c r="J446" s="53">
        <f t="shared" si="19"/>
        <v>62</v>
      </c>
      <c r="K446" s="74">
        <f t="shared" si="20"/>
        <v>1984</v>
      </c>
    </row>
    <row r="447" spans="1:16" ht="27.6" customHeight="1">
      <c r="A447" s="18" t="s">
        <v>1143</v>
      </c>
      <c r="B447" s="18" t="s">
        <v>1144</v>
      </c>
      <c r="C447" s="18" t="s">
        <v>27</v>
      </c>
      <c r="D447" s="18" t="s">
        <v>1145</v>
      </c>
      <c r="E447" s="18" t="s">
        <v>67</v>
      </c>
      <c r="F447" s="23">
        <v>122</v>
      </c>
      <c r="G447" s="24">
        <v>64.53</v>
      </c>
      <c r="H447" s="52">
        <f t="shared" si="18"/>
        <v>7872.66</v>
      </c>
      <c r="I447" s="52">
        <v>1.2081</v>
      </c>
      <c r="J447" s="53">
        <f t="shared" si="19"/>
        <v>77.959999999999994</v>
      </c>
      <c r="K447" s="74">
        <f t="shared" si="20"/>
        <v>9511.119999999999</v>
      </c>
    </row>
    <row r="448" spans="1:16" ht="27.6" customHeight="1">
      <c r="A448" s="18" t="s">
        <v>1146</v>
      </c>
      <c r="B448" s="18" t="s">
        <v>1147</v>
      </c>
      <c r="C448" s="18" t="s">
        <v>27</v>
      </c>
      <c r="D448" s="18" t="s">
        <v>1148</v>
      </c>
      <c r="E448" s="18" t="s">
        <v>67</v>
      </c>
      <c r="F448" s="23">
        <v>18</v>
      </c>
      <c r="G448" s="24">
        <v>72.930000000000007</v>
      </c>
      <c r="H448" s="52">
        <f t="shared" si="18"/>
        <v>1312.7400000000002</v>
      </c>
      <c r="I448" s="52">
        <v>1.2081</v>
      </c>
      <c r="J448" s="53">
        <f t="shared" si="19"/>
        <v>88.11</v>
      </c>
      <c r="K448" s="74">
        <f t="shared" si="20"/>
        <v>1585.98</v>
      </c>
    </row>
    <row r="449" spans="1:16" ht="27.6" customHeight="1">
      <c r="A449" s="18" t="s">
        <v>1149</v>
      </c>
      <c r="B449" s="18" t="s">
        <v>1150</v>
      </c>
      <c r="C449" s="18" t="s">
        <v>11</v>
      </c>
      <c r="D449" s="18" t="s">
        <v>1151</v>
      </c>
      <c r="E449" s="18" t="s">
        <v>67</v>
      </c>
      <c r="F449" s="23">
        <v>185</v>
      </c>
      <c r="G449" s="24">
        <v>19.260000000000002</v>
      </c>
      <c r="H449" s="52">
        <f t="shared" si="18"/>
        <v>3563.1000000000004</v>
      </c>
      <c r="I449" s="52">
        <v>1.2081</v>
      </c>
      <c r="J449" s="53">
        <f t="shared" si="19"/>
        <v>23.27</v>
      </c>
      <c r="K449" s="74">
        <f t="shared" si="20"/>
        <v>4304.95</v>
      </c>
    </row>
    <row r="450" spans="1:16" ht="27.6" customHeight="1">
      <c r="A450" s="18" t="s">
        <v>1152</v>
      </c>
      <c r="B450" s="18" t="s">
        <v>1153</v>
      </c>
      <c r="C450" s="18" t="s">
        <v>11</v>
      </c>
      <c r="D450" s="18" t="s">
        <v>1154</v>
      </c>
      <c r="E450" s="18" t="s">
        <v>29</v>
      </c>
      <c r="F450" s="23">
        <v>20</v>
      </c>
      <c r="G450" s="24">
        <v>904.2</v>
      </c>
      <c r="H450" s="52">
        <f t="shared" si="18"/>
        <v>18084</v>
      </c>
      <c r="I450" s="52">
        <v>1.2081</v>
      </c>
      <c r="J450" s="53">
        <f t="shared" si="19"/>
        <v>1092.3599999999999</v>
      </c>
      <c r="K450" s="74">
        <f t="shared" si="20"/>
        <v>21847.199999999997</v>
      </c>
    </row>
    <row r="451" spans="1:16" ht="27.6" customHeight="1">
      <c r="A451" s="18" t="s">
        <v>1155</v>
      </c>
      <c r="B451" s="18" t="s">
        <v>1156</v>
      </c>
      <c r="C451" s="18" t="s">
        <v>11</v>
      </c>
      <c r="D451" s="18" t="s">
        <v>1157</v>
      </c>
      <c r="E451" s="18" t="s">
        <v>83</v>
      </c>
      <c r="F451" s="23">
        <v>485</v>
      </c>
      <c r="G451" s="24">
        <v>74.930000000000007</v>
      </c>
      <c r="H451" s="52">
        <f t="shared" si="18"/>
        <v>36341.050000000003</v>
      </c>
      <c r="I451" s="52">
        <v>1.2081</v>
      </c>
      <c r="J451" s="53">
        <f t="shared" si="19"/>
        <v>90.52</v>
      </c>
      <c r="K451" s="74">
        <f t="shared" si="20"/>
        <v>43902.2</v>
      </c>
    </row>
    <row r="452" spans="1:16" ht="27.6" customHeight="1">
      <c r="A452" s="18" t="s">
        <v>1158</v>
      </c>
      <c r="B452" s="18" t="s">
        <v>1159</v>
      </c>
      <c r="C452" s="18" t="s">
        <v>11</v>
      </c>
      <c r="D452" s="18" t="s">
        <v>1160</v>
      </c>
      <c r="E452" s="18" t="s">
        <v>67</v>
      </c>
      <c r="F452" s="23">
        <v>12</v>
      </c>
      <c r="G452" s="24">
        <v>58.64</v>
      </c>
      <c r="H452" s="52">
        <f t="shared" si="18"/>
        <v>703.68000000000006</v>
      </c>
      <c r="I452" s="52">
        <v>1.2081</v>
      </c>
      <c r="J452" s="53">
        <f t="shared" si="19"/>
        <v>70.84</v>
      </c>
      <c r="K452" s="74">
        <f t="shared" si="20"/>
        <v>850.08</v>
      </c>
    </row>
    <row r="453" spans="1:16" ht="27.6" customHeight="1">
      <c r="A453" s="18" t="s">
        <v>1161</v>
      </c>
      <c r="B453" s="18" t="s">
        <v>1162</v>
      </c>
      <c r="C453" s="18" t="s">
        <v>11</v>
      </c>
      <c r="D453" s="18" t="s">
        <v>1163</v>
      </c>
      <c r="E453" s="18" t="s">
        <v>67</v>
      </c>
      <c r="F453" s="23">
        <v>52</v>
      </c>
      <c r="G453" s="24">
        <v>50.82</v>
      </c>
      <c r="H453" s="52">
        <f t="shared" si="18"/>
        <v>2642.64</v>
      </c>
      <c r="I453" s="52">
        <v>1.2081</v>
      </c>
      <c r="J453" s="53">
        <f t="shared" si="19"/>
        <v>61.4</v>
      </c>
      <c r="K453" s="74">
        <f t="shared" si="20"/>
        <v>3192.7999999999997</v>
      </c>
    </row>
    <row r="454" spans="1:16" ht="27.6" customHeight="1">
      <c r="A454" s="18" t="s">
        <v>1164</v>
      </c>
      <c r="B454" s="18" t="s">
        <v>1165</v>
      </c>
      <c r="C454" s="18" t="s">
        <v>11</v>
      </c>
      <c r="D454" s="18" t="s">
        <v>1166</v>
      </c>
      <c r="E454" s="18" t="s">
        <v>29</v>
      </c>
      <c r="F454" s="23">
        <v>74</v>
      </c>
      <c r="G454" s="24">
        <v>103.45</v>
      </c>
      <c r="H454" s="52">
        <f t="shared" si="18"/>
        <v>7655.3</v>
      </c>
      <c r="I454" s="52">
        <v>1.2081</v>
      </c>
      <c r="J454" s="53">
        <f t="shared" si="19"/>
        <v>124.98</v>
      </c>
      <c r="K454" s="74">
        <f t="shared" si="20"/>
        <v>9248.52</v>
      </c>
    </row>
    <row r="455" spans="1:16" ht="27.6" customHeight="1">
      <c r="A455" s="18" t="s">
        <v>1167</v>
      </c>
      <c r="B455" s="18" t="s">
        <v>1168</v>
      </c>
      <c r="C455" s="18" t="s">
        <v>11</v>
      </c>
      <c r="D455" s="18" t="s">
        <v>1169</v>
      </c>
      <c r="E455" s="18" t="s">
        <v>29</v>
      </c>
      <c r="F455" s="23">
        <v>48</v>
      </c>
      <c r="G455" s="24">
        <v>3.99</v>
      </c>
      <c r="H455" s="52">
        <f t="shared" si="18"/>
        <v>191.52</v>
      </c>
      <c r="I455" s="52">
        <v>1.2081</v>
      </c>
      <c r="J455" s="53">
        <f t="shared" si="19"/>
        <v>4.82</v>
      </c>
      <c r="K455" s="74">
        <f t="shared" si="20"/>
        <v>231.36</v>
      </c>
    </row>
    <row r="456" spans="1:16" ht="27.6" customHeight="1">
      <c r="A456" s="18" t="s">
        <v>1170</v>
      </c>
      <c r="B456" s="18" t="s">
        <v>1171</v>
      </c>
      <c r="C456" s="18" t="s">
        <v>27</v>
      </c>
      <c r="D456" s="18" t="s">
        <v>1172</v>
      </c>
      <c r="E456" s="18" t="s">
        <v>67</v>
      </c>
      <c r="F456" s="23">
        <v>18</v>
      </c>
      <c r="G456" s="24">
        <v>29.53</v>
      </c>
      <c r="H456" s="52">
        <f t="shared" si="18"/>
        <v>531.54</v>
      </c>
      <c r="I456" s="52">
        <v>1.2081</v>
      </c>
      <c r="J456" s="53">
        <f t="shared" si="19"/>
        <v>35.68</v>
      </c>
      <c r="K456" s="74">
        <f t="shared" si="20"/>
        <v>642.24</v>
      </c>
    </row>
    <row r="457" spans="1:16" ht="27.6" customHeight="1">
      <c r="A457" s="7" t="s">
        <v>1173</v>
      </c>
      <c r="B457" s="86" t="s">
        <v>443</v>
      </c>
      <c r="C457" s="87"/>
      <c r="D457" s="87"/>
      <c r="E457" s="87"/>
      <c r="F457" s="87"/>
      <c r="G457" s="87"/>
      <c r="H457" s="87"/>
      <c r="I457" s="87"/>
      <c r="J457" s="87"/>
      <c r="K457" s="87"/>
    </row>
    <row r="458" spans="1:16" ht="27.6" customHeight="1">
      <c r="A458" s="18" t="s">
        <v>1174</v>
      </c>
      <c r="B458" s="19" t="s">
        <v>1175</v>
      </c>
      <c r="C458" s="18" t="s">
        <v>11</v>
      </c>
      <c r="D458" s="18" t="s">
        <v>1176</v>
      </c>
      <c r="E458" s="20" t="s">
        <v>29</v>
      </c>
      <c r="F458" s="21">
        <v>1</v>
      </c>
      <c r="G458" s="22">
        <v>7651.55</v>
      </c>
      <c r="H458" s="42">
        <f t="shared" si="18"/>
        <v>7651.55</v>
      </c>
      <c r="I458" s="42">
        <v>1.2081</v>
      </c>
      <c r="J458" s="43">
        <f t="shared" si="19"/>
        <v>9243.84</v>
      </c>
      <c r="K458" s="69">
        <f t="shared" si="20"/>
        <v>9243.84</v>
      </c>
    </row>
    <row r="459" spans="1:16" ht="27.6" customHeight="1">
      <c r="A459" s="18" t="s">
        <v>1177</v>
      </c>
      <c r="B459" s="19" t="s">
        <v>1178</v>
      </c>
      <c r="C459" s="18" t="s">
        <v>11</v>
      </c>
      <c r="D459" s="18" t="s">
        <v>1179</v>
      </c>
      <c r="E459" s="20" t="s">
        <v>29</v>
      </c>
      <c r="F459" s="21">
        <v>1</v>
      </c>
      <c r="G459" s="22">
        <v>5445.61</v>
      </c>
      <c r="H459" s="42">
        <f t="shared" si="18"/>
        <v>5445.61</v>
      </c>
      <c r="I459" s="42">
        <v>1.2081</v>
      </c>
      <c r="J459" s="43">
        <f t="shared" si="19"/>
        <v>6578.84</v>
      </c>
      <c r="K459" s="69">
        <f t="shared" si="20"/>
        <v>6578.84</v>
      </c>
    </row>
    <row r="460" spans="1:16" ht="27.6" customHeight="1">
      <c r="A460" s="18" t="s">
        <v>1180</v>
      </c>
      <c r="B460" s="19" t="s">
        <v>1181</v>
      </c>
      <c r="C460" s="18" t="s">
        <v>11</v>
      </c>
      <c r="D460" s="18" t="s">
        <v>1182</v>
      </c>
      <c r="E460" s="20" t="s">
        <v>29</v>
      </c>
      <c r="F460" s="21">
        <v>3</v>
      </c>
      <c r="G460" s="22">
        <v>3291.86</v>
      </c>
      <c r="H460" s="42">
        <f t="shared" si="18"/>
        <v>9875.58</v>
      </c>
      <c r="I460" s="42">
        <v>1.2081</v>
      </c>
      <c r="J460" s="43">
        <f t="shared" si="19"/>
        <v>3976.9</v>
      </c>
      <c r="K460" s="69">
        <f t="shared" si="20"/>
        <v>11930.7</v>
      </c>
    </row>
    <row r="461" spans="1:16" ht="27.6" customHeight="1">
      <c r="A461" s="18" t="s">
        <v>1183</v>
      </c>
      <c r="B461" s="19" t="s">
        <v>1184</v>
      </c>
      <c r="C461" s="18" t="s">
        <v>11</v>
      </c>
      <c r="D461" s="18" t="s">
        <v>1185</v>
      </c>
      <c r="E461" s="20" t="s">
        <v>29</v>
      </c>
      <c r="F461" s="21">
        <v>1</v>
      </c>
      <c r="G461" s="22">
        <v>280.87</v>
      </c>
      <c r="H461" s="42">
        <f t="shared" si="18"/>
        <v>280.87</v>
      </c>
      <c r="I461" s="42">
        <v>1.2081</v>
      </c>
      <c r="J461" s="43">
        <f t="shared" si="19"/>
        <v>339.32</v>
      </c>
      <c r="K461" s="69">
        <f t="shared" si="20"/>
        <v>339.32</v>
      </c>
    </row>
    <row r="462" spans="1:16">
      <c r="A462" s="83"/>
      <c r="B462" s="83"/>
      <c r="C462" s="83"/>
      <c r="D462" s="83"/>
      <c r="E462" s="83"/>
      <c r="F462" s="83"/>
      <c r="G462" s="84" t="s">
        <v>1275</v>
      </c>
      <c r="H462" s="84"/>
      <c r="I462" s="84"/>
      <c r="J462" s="84"/>
      <c r="K462" s="17">
        <f>SUM(K445:K461)</f>
        <v>130183.07</v>
      </c>
      <c r="L462" s="14"/>
      <c r="M462" s="14"/>
      <c r="N462" s="14"/>
      <c r="O462" s="14"/>
      <c r="P462" s="14"/>
    </row>
    <row r="463" spans="1:16" ht="27.6" customHeight="1">
      <c r="A463" s="7">
        <v>18</v>
      </c>
      <c r="B463" s="86" t="s">
        <v>1186</v>
      </c>
      <c r="C463" s="87"/>
      <c r="D463" s="87"/>
      <c r="E463" s="87"/>
      <c r="F463" s="87"/>
      <c r="G463" s="87"/>
      <c r="H463" s="87"/>
      <c r="I463" s="87"/>
      <c r="J463" s="87"/>
      <c r="K463" s="87"/>
    </row>
    <row r="464" spans="1:16" ht="27.6" customHeight="1">
      <c r="A464" s="18" t="s">
        <v>1187</v>
      </c>
      <c r="B464" s="18" t="s">
        <v>827</v>
      </c>
      <c r="C464" s="18" t="s">
        <v>27</v>
      </c>
      <c r="D464" s="18" t="s">
        <v>828</v>
      </c>
      <c r="E464" s="18" t="s">
        <v>29</v>
      </c>
      <c r="F464" s="23">
        <v>33</v>
      </c>
      <c r="G464" s="24">
        <v>25.15</v>
      </c>
      <c r="H464" s="52">
        <f t="shared" si="18"/>
        <v>829.94999999999993</v>
      </c>
      <c r="I464" s="52">
        <v>1.2081</v>
      </c>
      <c r="J464" s="53">
        <f t="shared" si="19"/>
        <v>30.38</v>
      </c>
      <c r="K464" s="74">
        <f t="shared" si="20"/>
        <v>1002.54</v>
      </c>
    </row>
    <row r="465" spans="1:16" ht="27.6" customHeight="1">
      <c r="A465" s="18" t="s">
        <v>1188</v>
      </c>
      <c r="B465" s="18" t="s">
        <v>896</v>
      </c>
      <c r="C465" s="18" t="s">
        <v>11</v>
      </c>
      <c r="D465" s="18" t="s">
        <v>897</v>
      </c>
      <c r="E465" s="18" t="s">
        <v>29</v>
      </c>
      <c r="F465" s="23">
        <v>4</v>
      </c>
      <c r="G465" s="24">
        <v>288.66000000000003</v>
      </c>
      <c r="H465" s="52">
        <f t="shared" si="18"/>
        <v>1154.6400000000001</v>
      </c>
      <c r="I465" s="52">
        <v>1.2081</v>
      </c>
      <c r="J465" s="53">
        <f t="shared" si="19"/>
        <v>348.73</v>
      </c>
      <c r="K465" s="74">
        <f t="shared" si="20"/>
        <v>1394.92</v>
      </c>
    </row>
    <row r="466" spans="1:16" ht="27.6" customHeight="1">
      <c r="A466" s="18" t="s">
        <v>1189</v>
      </c>
      <c r="B466" s="18" t="s">
        <v>1190</v>
      </c>
      <c r="C466" s="18" t="s">
        <v>27</v>
      </c>
      <c r="D466" s="18" t="s">
        <v>1191</v>
      </c>
      <c r="E466" s="18" t="s">
        <v>29</v>
      </c>
      <c r="F466" s="23">
        <v>18</v>
      </c>
      <c r="G466" s="24">
        <v>52.6</v>
      </c>
      <c r="H466" s="52">
        <f t="shared" si="18"/>
        <v>946.80000000000007</v>
      </c>
      <c r="I466" s="52">
        <v>1.2081</v>
      </c>
      <c r="J466" s="53">
        <f t="shared" si="19"/>
        <v>63.55</v>
      </c>
      <c r="K466" s="74">
        <f t="shared" si="20"/>
        <v>1143.8999999999999</v>
      </c>
    </row>
    <row r="467" spans="1:16" ht="27.6" customHeight="1">
      <c r="A467" s="18" t="s">
        <v>1192</v>
      </c>
      <c r="B467" s="18" t="s">
        <v>1036</v>
      </c>
      <c r="C467" s="18" t="s">
        <v>27</v>
      </c>
      <c r="D467" s="18" t="s">
        <v>1037</v>
      </c>
      <c r="E467" s="18" t="s">
        <v>67</v>
      </c>
      <c r="F467" s="23">
        <v>82</v>
      </c>
      <c r="G467" s="24">
        <v>28.54</v>
      </c>
      <c r="H467" s="52">
        <f t="shared" si="18"/>
        <v>2340.2799999999997</v>
      </c>
      <c r="I467" s="52">
        <v>1.2081</v>
      </c>
      <c r="J467" s="53">
        <f t="shared" si="19"/>
        <v>34.479999999999997</v>
      </c>
      <c r="K467" s="74">
        <f t="shared" si="20"/>
        <v>2827.3599999999997</v>
      </c>
    </row>
    <row r="468" spans="1:16" ht="27.6" customHeight="1">
      <c r="A468" s="18" t="s">
        <v>1193</v>
      </c>
      <c r="B468" s="18" t="s">
        <v>1045</v>
      </c>
      <c r="C468" s="18" t="s">
        <v>27</v>
      </c>
      <c r="D468" s="18" t="s">
        <v>1046</v>
      </c>
      <c r="E468" s="18" t="s">
        <v>67</v>
      </c>
      <c r="F468" s="23">
        <v>44.8</v>
      </c>
      <c r="G468" s="24">
        <v>21.66</v>
      </c>
      <c r="H468" s="52">
        <f t="shared" si="18"/>
        <v>970.36799999999994</v>
      </c>
      <c r="I468" s="52">
        <v>1.2081</v>
      </c>
      <c r="J468" s="53">
        <f t="shared" si="19"/>
        <v>26.17</v>
      </c>
      <c r="K468" s="74">
        <f t="shared" si="20"/>
        <v>1172.4159999999999</v>
      </c>
    </row>
    <row r="469" spans="1:16" ht="27.6" customHeight="1">
      <c r="A469" s="18" t="s">
        <v>1194</v>
      </c>
      <c r="B469" s="18" t="s">
        <v>1048</v>
      </c>
      <c r="C469" s="18" t="s">
        <v>27</v>
      </c>
      <c r="D469" s="18" t="s">
        <v>1049</v>
      </c>
      <c r="E469" s="18" t="s">
        <v>67</v>
      </c>
      <c r="F469" s="23">
        <v>16</v>
      </c>
      <c r="G469" s="24">
        <v>27.61</v>
      </c>
      <c r="H469" s="52">
        <f t="shared" si="18"/>
        <v>441.76</v>
      </c>
      <c r="I469" s="52">
        <v>1.2081</v>
      </c>
      <c r="J469" s="53">
        <f t="shared" si="19"/>
        <v>33.36</v>
      </c>
      <c r="K469" s="74">
        <f t="shared" si="20"/>
        <v>533.76</v>
      </c>
    </row>
    <row r="470" spans="1:16" ht="27.6" customHeight="1">
      <c r="A470" s="18" t="s">
        <v>1195</v>
      </c>
      <c r="B470" s="18" t="s">
        <v>1196</v>
      </c>
      <c r="C470" s="18" t="s">
        <v>11</v>
      </c>
      <c r="D470" s="18" t="s">
        <v>1197</v>
      </c>
      <c r="E470" s="18" t="s">
        <v>29</v>
      </c>
      <c r="F470" s="23">
        <v>10</v>
      </c>
      <c r="G470" s="24">
        <v>28.31</v>
      </c>
      <c r="H470" s="52">
        <f t="shared" si="18"/>
        <v>283.09999999999997</v>
      </c>
      <c r="I470" s="52">
        <v>1.2081</v>
      </c>
      <c r="J470" s="53">
        <f t="shared" si="19"/>
        <v>34.200000000000003</v>
      </c>
      <c r="K470" s="74">
        <f t="shared" si="20"/>
        <v>342</v>
      </c>
    </row>
    <row r="471" spans="1:16">
      <c r="A471" s="83"/>
      <c r="B471" s="83"/>
      <c r="C471" s="83"/>
      <c r="D471" s="83"/>
      <c r="E471" s="83"/>
      <c r="F471" s="83"/>
      <c r="G471" s="84" t="s">
        <v>1276</v>
      </c>
      <c r="H471" s="84"/>
      <c r="I471" s="84"/>
      <c r="J471" s="84"/>
      <c r="K471" s="17">
        <f>SUM(K464:K470)</f>
        <v>8416.8960000000006</v>
      </c>
      <c r="L471" s="14"/>
      <c r="M471" s="14"/>
      <c r="N471" s="14"/>
      <c r="O471" s="14"/>
      <c r="P471" s="14"/>
    </row>
    <row r="472" spans="1:16" ht="27.6" customHeight="1">
      <c r="A472" s="7">
        <v>19</v>
      </c>
      <c r="B472" s="86" t="s">
        <v>1198</v>
      </c>
      <c r="C472" s="87"/>
      <c r="D472" s="87"/>
      <c r="E472" s="87"/>
      <c r="F472" s="87"/>
      <c r="G472" s="87"/>
      <c r="H472" s="87"/>
      <c r="I472" s="87"/>
      <c r="J472" s="87"/>
      <c r="K472" s="87"/>
    </row>
    <row r="473" spans="1:16" ht="27.6" customHeight="1">
      <c r="A473" s="18" t="s">
        <v>1199</v>
      </c>
      <c r="B473" s="18" t="s">
        <v>1200</v>
      </c>
      <c r="C473" s="18" t="s">
        <v>27</v>
      </c>
      <c r="D473" s="18" t="s">
        <v>1201</v>
      </c>
      <c r="E473" s="18" t="s">
        <v>67</v>
      </c>
      <c r="F473" s="23">
        <v>80</v>
      </c>
      <c r="G473" s="24">
        <v>72.709999999999994</v>
      </c>
      <c r="H473" s="52">
        <f t="shared" si="18"/>
        <v>5816.7999999999993</v>
      </c>
      <c r="I473" s="52">
        <v>1.2081</v>
      </c>
      <c r="J473" s="53">
        <f t="shared" si="19"/>
        <v>87.84</v>
      </c>
      <c r="K473" s="74">
        <f t="shared" si="20"/>
        <v>7027.2000000000007</v>
      </c>
    </row>
    <row r="474" spans="1:16" ht="27.6" customHeight="1">
      <c r="A474" s="18" t="s">
        <v>1202</v>
      </c>
      <c r="B474" s="18" t="s">
        <v>1203</v>
      </c>
      <c r="C474" s="18" t="s">
        <v>27</v>
      </c>
      <c r="D474" s="18" t="s">
        <v>1204</v>
      </c>
      <c r="E474" s="18" t="s">
        <v>29</v>
      </c>
      <c r="F474" s="23">
        <v>10</v>
      </c>
      <c r="G474" s="24">
        <v>31.12</v>
      </c>
      <c r="H474" s="52">
        <f t="shared" si="18"/>
        <v>311.2</v>
      </c>
      <c r="I474" s="52">
        <v>1.2081</v>
      </c>
      <c r="J474" s="53">
        <f t="shared" si="19"/>
        <v>37.6</v>
      </c>
      <c r="K474" s="74">
        <f t="shared" si="20"/>
        <v>376</v>
      </c>
    </row>
    <row r="475" spans="1:16" ht="27.6" customHeight="1">
      <c r="A475" s="18" t="s">
        <v>1205</v>
      </c>
      <c r="B475" s="18" t="s">
        <v>1206</v>
      </c>
      <c r="C475" s="18" t="s">
        <v>27</v>
      </c>
      <c r="D475" s="18" t="s">
        <v>1207</v>
      </c>
      <c r="E475" s="18" t="s">
        <v>29</v>
      </c>
      <c r="F475" s="23">
        <v>50</v>
      </c>
      <c r="G475" s="24">
        <v>23.09</v>
      </c>
      <c r="H475" s="52">
        <f t="shared" si="18"/>
        <v>1154.5</v>
      </c>
      <c r="I475" s="52">
        <v>1.2081</v>
      </c>
      <c r="J475" s="53">
        <f t="shared" si="19"/>
        <v>27.9</v>
      </c>
      <c r="K475" s="74">
        <f t="shared" si="20"/>
        <v>1395</v>
      </c>
    </row>
    <row r="476" spans="1:16" ht="27.6" customHeight="1">
      <c r="A476" s="18" t="s">
        <v>1208</v>
      </c>
      <c r="B476" s="18" t="s">
        <v>1209</v>
      </c>
      <c r="C476" s="18" t="s">
        <v>27</v>
      </c>
      <c r="D476" s="18" t="s">
        <v>1210</v>
      </c>
      <c r="E476" s="18" t="s">
        <v>29</v>
      </c>
      <c r="F476" s="23">
        <v>10</v>
      </c>
      <c r="G476" s="24">
        <v>15.14</v>
      </c>
      <c r="H476" s="52">
        <f t="shared" si="18"/>
        <v>151.4</v>
      </c>
      <c r="I476" s="52">
        <v>1.2081</v>
      </c>
      <c r="J476" s="53">
        <f t="shared" si="19"/>
        <v>18.29</v>
      </c>
      <c r="K476" s="74">
        <f t="shared" si="20"/>
        <v>182.89999999999998</v>
      </c>
    </row>
    <row r="477" spans="1:16" ht="27.6" customHeight="1">
      <c r="A477" s="18" t="s">
        <v>1211</v>
      </c>
      <c r="B477" s="18" t="s">
        <v>1212</v>
      </c>
      <c r="C477" s="18" t="s">
        <v>11</v>
      </c>
      <c r="D477" s="18" t="s">
        <v>1213</v>
      </c>
      <c r="E477" s="18" t="s">
        <v>29</v>
      </c>
      <c r="F477" s="23">
        <v>2</v>
      </c>
      <c r="G477" s="24">
        <v>202.77</v>
      </c>
      <c r="H477" s="52">
        <f t="shared" si="18"/>
        <v>405.54</v>
      </c>
      <c r="I477" s="52">
        <v>1.2081</v>
      </c>
      <c r="J477" s="53">
        <f t="shared" si="19"/>
        <v>244.97</v>
      </c>
      <c r="K477" s="74">
        <f t="shared" si="20"/>
        <v>489.94</v>
      </c>
    </row>
    <row r="478" spans="1:16" ht="27.6" customHeight="1">
      <c r="A478" s="18" t="s">
        <v>1214</v>
      </c>
      <c r="B478" s="18" t="s">
        <v>1215</v>
      </c>
      <c r="C478" s="18" t="s">
        <v>11</v>
      </c>
      <c r="D478" s="18" t="s">
        <v>1216</v>
      </c>
      <c r="E478" s="18" t="s">
        <v>29</v>
      </c>
      <c r="F478" s="23">
        <v>1</v>
      </c>
      <c r="G478" s="24">
        <v>1321.65</v>
      </c>
      <c r="H478" s="52">
        <f t="shared" si="18"/>
        <v>1321.65</v>
      </c>
      <c r="I478" s="52">
        <v>1.2081</v>
      </c>
      <c r="J478" s="53">
        <f t="shared" si="19"/>
        <v>1596.69</v>
      </c>
      <c r="K478" s="74">
        <f t="shared" si="20"/>
        <v>1596.69</v>
      </c>
    </row>
    <row r="479" spans="1:16" ht="27.6" customHeight="1">
      <c r="A479" s="18" t="s">
        <v>1217</v>
      </c>
      <c r="B479" s="18" t="s">
        <v>1218</v>
      </c>
      <c r="C479" s="18" t="s">
        <v>11</v>
      </c>
      <c r="D479" s="18" t="s">
        <v>1219</v>
      </c>
      <c r="E479" s="18" t="s">
        <v>29</v>
      </c>
      <c r="F479" s="23">
        <v>1</v>
      </c>
      <c r="G479" s="24">
        <v>876.14</v>
      </c>
      <c r="H479" s="52">
        <f t="shared" si="18"/>
        <v>876.14</v>
      </c>
      <c r="I479" s="52">
        <v>1.2081</v>
      </c>
      <c r="J479" s="53">
        <f t="shared" si="19"/>
        <v>1058.46</v>
      </c>
      <c r="K479" s="74">
        <f t="shared" si="20"/>
        <v>1058.46</v>
      </c>
    </row>
    <row r="480" spans="1:16" ht="27.6" customHeight="1">
      <c r="A480" s="18" t="s">
        <v>1220</v>
      </c>
      <c r="B480" s="18" t="s">
        <v>1221</v>
      </c>
      <c r="C480" s="18" t="s">
        <v>27</v>
      </c>
      <c r="D480" s="18" t="s">
        <v>1222</v>
      </c>
      <c r="E480" s="18" t="s">
        <v>67</v>
      </c>
      <c r="F480" s="23">
        <v>40</v>
      </c>
      <c r="G480" s="24">
        <v>20.66</v>
      </c>
      <c r="H480" s="52">
        <f t="shared" si="18"/>
        <v>826.4</v>
      </c>
      <c r="I480" s="52">
        <v>1.2081</v>
      </c>
      <c r="J480" s="53">
        <f t="shared" si="19"/>
        <v>24.96</v>
      </c>
      <c r="K480" s="74">
        <f t="shared" si="20"/>
        <v>998.40000000000009</v>
      </c>
    </row>
    <row r="481" spans="1:16">
      <c r="A481" s="83"/>
      <c r="B481" s="83"/>
      <c r="C481" s="83"/>
      <c r="D481" s="83"/>
      <c r="E481" s="83"/>
      <c r="F481" s="83"/>
      <c r="G481" s="84" t="s">
        <v>1277</v>
      </c>
      <c r="H481" s="84"/>
      <c r="I481" s="84"/>
      <c r="J481" s="84"/>
      <c r="K481" s="17">
        <f>SUM(K473:K480)</f>
        <v>13124.590000000002</v>
      </c>
      <c r="L481" s="14"/>
      <c r="M481" s="14"/>
      <c r="N481" s="14"/>
      <c r="O481" s="14"/>
      <c r="P481" s="14"/>
    </row>
    <row r="482" spans="1:16" ht="27.6" customHeight="1">
      <c r="A482" s="7">
        <v>20</v>
      </c>
      <c r="B482" s="86" t="s">
        <v>1223</v>
      </c>
      <c r="C482" s="87"/>
      <c r="D482" s="87"/>
      <c r="E482" s="87"/>
      <c r="F482" s="87"/>
      <c r="G482" s="87"/>
      <c r="H482" s="87"/>
      <c r="I482" s="87"/>
      <c r="J482" s="87"/>
      <c r="K482" s="87"/>
    </row>
    <row r="483" spans="1:16" ht="27.6" customHeight="1">
      <c r="A483" s="7" t="s">
        <v>1224</v>
      </c>
      <c r="B483" s="86" t="s">
        <v>1225</v>
      </c>
      <c r="C483" s="87"/>
      <c r="D483" s="87"/>
      <c r="E483" s="87"/>
      <c r="F483" s="87"/>
      <c r="G483" s="87"/>
      <c r="H483" s="87"/>
      <c r="I483" s="87"/>
      <c r="J483" s="87"/>
      <c r="K483" s="87"/>
    </row>
    <row r="484" spans="1:16" ht="27.6" customHeight="1">
      <c r="A484" s="18" t="s">
        <v>1226</v>
      </c>
      <c r="B484" s="18" t="s">
        <v>1227</v>
      </c>
      <c r="C484" s="18" t="s">
        <v>27</v>
      </c>
      <c r="D484" s="18" t="s">
        <v>1228</v>
      </c>
      <c r="E484" s="18" t="s">
        <v>17</v>
      </c>
      <c r="F484" s="23">
        <v>15.06</v>
      </c>
      <c r="G484" s="24">
        <v>198.11</v>
      </c>
      <c r="H484" s="52">
        <f t="shared" ref="H484:H493" si="21">SUM(G484*F484)</f>
        <v>2983.5366000000004</v>
      </c>
      <c r="I484" s="52">
        <v>1.2081</v>
      </c>
      <c r="J484" s="53">
        <f t="shared" ref="J484:J493" si="22">ROUND(G484*I484,2)</f>
        <v>239.34</v>
      </c>
      <c r="K484" s="74">
        <f t="shared" ref="K484:K493" si="23">J484*F484</f>
        <v>3604.4604000000004</v>
      </c>
    </row>
    <row r="485" spans="1:16" ht="27.6" customHeight="1">
      <c r="A485" s="18" t="s">
        <v>1229</v>
      </c>
      <c r="B485" s="18" t="s">
        <v>1230</v>
      </c>
      <c r="C485" s="18" t="s">
        <v>27</v>
      </c>
      <c r="D485" s="18" t="s">
        <v>1231</v>
      </c>
      <c r="E485" s="18" t="s">
        <v>67</v>
      </c>
      <c r="F485" s="23">
        <v>45.2</v>
      </c>
      <c r="G485" s="24">
        <v>46.15</v>
      </c>
      <c r="H485" s="52">
        <f t="shared" si="21"/>
        <v>2085.98</v>
      </c>
      <c r="I485" s="52">
        <v>1.2081</v>
      </c>
      <c r="J485" s="53">
        <f t="shared" si="22"/>
        <v>55.75</v>
      </c>
      <c r="K485" s="74">
        <f t="shared" si="23"/>
        <v>2519.9</v>
      </c>
    </row>
    <row r="486" spans="1:16" ht="27.6" customHeight="1">
      <c r="A486" s="7" t="s">
        <v>1232</v>
      </c>
      <c r="B486" s="86" t="s">
        <v>1233</v>
      </c>
      <c r="C486" s="87"/>
      <c r="D486" s="87"/>
      <c r="E486" s="87"/>
      <c r="F486" s="87"/>
      <c r="G486" s="87"/>
      <c r="H486" s="87"/>
      <c r="I486" s="87"/>
      <c r="J486" s="87"/>
      <c r="K486" s="87"/>
    </row>
    <row r="487" spans="1:16" ht="27.6" customHeight="1">
      <c r="A487" s="18" t="s">
        <v>1234</v>
      </c>
      <c r="B487" s="19" t="s">
        <v>1235</v>
      </c>
      <c r="C487" s="18" t="s">
        <v>27</v>
      </c>
      <c r="D487" s="18" t="s">
        <v>1236</v>
      </c>
      <c r="E487" s="20" t="s">
        <v>17</v>
      </c>
      <c r="F487" s="21">
        <v>109.55</v>
      </c>
      <c r="G487" s="22">
        <v>23.04</v>
      </c>
      <c r="H487" s="42">
        <f t="shared" si="21"/>
        <v>2524.0319999999997</v>
      </c>
      <c r="I487" s="42">
        <v>1.2081</v>
      </c>
      <c r="J487" s="43">
        <f t="shared" si="22"/>
        <v>27.83</v>
      </c>
      <c r="K487" s="69">
        <f t="shared" si="23"/>
        <v>3048.7764999999999</v>
      </c>
    </row>
    <row r="488" spans="1:16" ht="27.6" customHeight="1">
      <c r="A488" s="7" t="s">
        <v>1237</v>
      </c>
      <c r="B488" s="86" t="s">
        <v>1238</v>
      </c>
      <c r="C488" s="87"/>
      <c r="D488" s="87"/>
      <c r="E488" s="87"/>
      <c r="F488" s="87"/>
      <c r="G488" s="87"/>
      <c r="H488" s="87"/>
      <c r="I488" s="87"/>
      <c r="J488" s="87"/>
      <c r="K488" s="87"/>
    </row>
    <row r="489" spans="1:16" ht="27.6" customHeight="1">
      <c r="A489" s="18" t="s">
        <v>1239</v>
      </c>
      <c r="B489" s="19" t="s">
        <v>1240</v>
      </c>
      <c r="C489" s="18" t="s">
        <v>11</v>
      </c>
      <c r="D489" s="18" t="s">
        <v>1241</v>
      </c>
      <c r="E489" s="20" t="s">
        <v>29</v>
      </c>
      <c r="F489" s="21">
        <v>10</v>
      </c>
      <c r="G489" s="22">
        <v>102.53</v>
      </c>
      <c r="H489" s="42">
        <f t="shared" si="21"/>
        <v>1025.3</v>
      </c>
      <c r="I489" s="42">
        <v>1.2081</v>
      </c>
      <c r="J489" s="43">
        <f t="shared" si="22"/>
        <v>123.87</v>
      </c>
      <c r="K489" s="69">
        <f t="shared" si="23"/>
        <v>1238.7</v>
      </c>
    </row>
    <row r="490" spans="1:16">
      <c r="A490" s="83"/>
      <c r="B490" s="83"/>
      <c r="C490" s="83"/>
      <c r="D490" s="83"/>
      <c r="E490" s="83"/>
      <c r="F490" s="83"/>
      <c r="G490" s="84" t="s">
        <v>1278</v>
      </c>
      <c r="H490" s="84"/>
      <c r="I490" s="84"/>
      <c r="J490" s="84"/>
      <c r="K490" s="17">
        <f>SUM(K484:K489)</f>
        <v>10411.836900000002</v>
      </c>
      <c r="L490" s="14"/>
      <c r="M490" s="14"/>
      <c r="N490" s="14"/>
      <c r="O490" s="14"/>
      <c r="P490" s="14"/>
    </row>
    <row r="491" spans="1:16" ht="27.6" customHeight="1">
      <c r="A491" s="7">
        <v>21</v>
      </c>
      <c r="B491" s="86" t="s">
        <v>1242</v>
      </c>
      <c r="C491" s="87"/>
      <c r="D491" s="87"/>
      <c r="E491" s="87"/>
      <c r="F491" s="87"/>
      <c r="G491" s="87"/>
      <c r="H491" s="87"/>
      <c r="I491" s="87"/>
      <c r="J491" s="87"/>
      <c r="K491" s="87"/>
    </row>
    <row r="492" spans="1:16" ht="27.6" customHeight="1">
      <c r="A492" s="32" t="s">
        <v>1243</v>
      </c>
      <c r="B492" s="32" t="s">
        <v>1244</v>
      </c>
      <c r="C492" s="32" t="s">
        <v>11</v>
      </c>
      <c r="D492" s="32" t="s">
        <v>1245</v>
      </c>
      <c r="E492" s="32" t="s">
        <v>17</v>
      </c>
      <c r="F492" s="33">
        <v>500.17</v>
      </c>
      <c r="G492" s="34">
        <v>16.47</v>
      </c>
      <c r="H492" s="42">
        <f t="shared" si="21"/>
        <v>8237.7999</v>
      </c>
      <c r="I492" s="42">
        <v>1.2081</v>
      </c>
      <c r="J492" s="43">
        <f t="shared" si="22"/>
        <v>19.899999999999999</v>
      </c>
      <c r="K492" s="73">
        <f t="shared" si="23"/>
        <v>9953.3829999999998</v>
      </c>
    </row>
    <row r="493" spans="1:16" ht="27.6" customHeight="1">
      <c r="A493" s="32" t="s">
        <v>1246</v>
      </c>
      <c r="B493" s="32" t="s">
        <v>1247</v>
      </c>
      <c r="C493" s="32" t="s">
        <v>11</v>
      </c>
      <c r="D493" s="32" t="s">
        <v>1248</v>
      </c>
      <c r="E493" s="32" t="s">
        <v>17</v>
      </c>
      <c r="F493" s="33">
        <v>500.17</v>
      </c>
      <c r="G493" s="34">
        <v>5.53</v>
      </c>
      <c r="H493" s="42">
        <f t="shared" si="21"/>
        <v>2765.9401000000003</v>
      </c>
      <c r="I493" s="42">
        <v>1.2081</v>
      </c>
      <c r="J493" s="43">
        <f t="shared" si="22"/>
        <v>6.68</v>
      </c>
      <c r="K493" s="73">
        <f t="shared" si="23"/>
        <v>3341.1356000000001</v>
      </c>
    </row>
    <row r="494" spans="1:16">
      <c r="A494" s="83"/>
      <c r="B494" s="83"/>
      <c r="C494" s="83"/>
      <c r="D494" s="83"/>
      <c r="E494" s="83"/>
      <c r="F494" s="83"/>
      <c r="G494" s="84" t="s">
        <v>1279</v>
      </c>
      <c r="H494" s="84"/>
      <c r="I494" s="84"/>
      <c r="J494" s="84"/>
      <c r="K494" s="17">
        <f>SUM(K492:K493)</f>
        <v>13294.518599999999</v>
      </c>
      <c r="L494" s="14"/>
      <c r="M494" s="14"/>
      <c r="N494" s="14"/>
      <c r="O494" s="14"/>
      <c r="P494" s="14"/>
    </row>
    <row r="495" spans="1:16" ht="21.6" customHeight="1">
      <c r="A495" s="85" t="s">
        <v>1280</v>
      </c>
      <c r="B495" s="85"/>
      <c r="C495" s="85"/>
      <c r="D495" s="85"/>
      <c r="E495" s="85"/>
      <c r="F495" s="85"/>
      <c r="G495" s="85"/>
      <c r="H495" s="85"/>
      <c r="I495" s="85"/>
      <c r="J495" s="85"/>
      <c r="K495" s="54">
        <f>SUM(K30+K48+K81+K99+K112+K116+K148+K156+K166+K170+K174+K188+K191+K219+K331+K442+K462+K471+K481+K490+K494)</f>
        <v>2793677.0425</v>
      </c>
      <c r="L495" s="14"/>
      <c r="M495" s="14"/>
      <c r="N495" s="14"/>
      <c r="O495" s="14"/>
      <c r="P495" s="14"/>
    </row>
  </sheetData>
  <mergeCells count="116">
    <mergeCell ref="B12:K12"/>
    <mergeCell ref="B13:K13"/>
    <mergeCell ref="A10:K10"/>
    <mergeCell ref="A1:K5"/>
    <mergeCell ref="A6:K6"/>
    <mergeCell ref="A7:K7"/>
    <mergeCell ref="A8:K8"/>
    <mergeCell ref="A9:K9"/>
    <mergeCell ref="B50:K50"/>
    <mergeCell ref="B58:K58"/>
    <mergeCell ref="B69:K69"/>
    <mergeCell ref="B82:K82"/>
    <mergeCell ref="B83:K83"/>
    <mergeCell ref="B24:K24"/>
    <mergeCell ref="B26:K26"/>
    <mergeCell ref="B28:K28"/>
    <mergeCell ref="B31:K31"/>
    <mergeCell ref="B49:K49"/>
    <mergeCell ref="B108:K108"/>
    <mergeCell ref="B113:K113"/>
    <mergeCell ref="B117:K117"/>
    <mergeCell ref="B118:K118"/>
    <mergeCell ref="B90:K90"/>
    <mergeCell ref="B95:K95"/>
    <mergeCell ref="B100:K100"/>
    <mergeCell ref="B101:K101"/>
    <mergeCell ref="B105:K105"/>
    <mergeCell ref="B138:K138"/>
    <mergeCell ref="B140:K140"/>
    <mergeCell ref="B149:K149"/>
    <mergeCell ref="B150:K150"/>
    <mergeCell ref="B154:K154"/>
    <mergeCell ref="G148:J148"/>
    <mergeCell ref="B119:K119"/>
    <mergeCell ref="B125:K125"/>
    <mergeCell ref="B126:K126"/>
    <mergeCell ref="B133:K133"/>
    <mergeCell ref="B137:K137"/>
    <mergeCell ref="B168:K168"/>
    <mergeCell ref="B171:K171"/>
    <mergeCell ref="B172:K172"/>
    <mergeCell ref="B175:K175"/>
    <mergeCell ref="B176:K176"/>
    <mergeCell ref="A174:F174"/>
    <mergeCell ref="G174:J174"/>
    <mergeCell ref="B157:K157"/>
    <mergeCell ref="B158:K158"/>
    <mergeCell ref="B161:K161"/>
    <mergeCell ref="B164:K164"/>
    <mergeCell ref="B167:K167"/>
    <mergeCell ref="B182:K182"/>
    <mergeCell ref="B185:K185"/>
    <mergeCell ref="B189:K189"/>
    <mergeCell ref="B192:K192"/>
    <mergeCell ref="B193:K193"/>
    <mergeCell ref="A188:F188"/>
    <mergeCell ref="G188:J188"/>
    <mergeCell ref="A191:F191"/>
    <mergeCell ref="G191:J191"/>
    <mergeCell ref="B299:K299"/>
    <mergeCell ref="B318:K318"/>
    <mergeCell ref="B332:K332"/>
    <mergeCell ref="B333:K333"/>
    <mergeCell ref="B423:K423"/>
    <mergeCell ref="A331:F331"/>
    <mergeCell ref="G331:J331"/>
    <mergeCell ref="B195:K195"/>
    <mergeCell ref="B203:K203"/>
    <mergeCell ref="B220:K220"/>
    <mergeCell ref="B221:K221"/>
    <mergeCell ref="B264:K264"/>
    <mergeCell ref="A219:F219"/>
    <mergeCell ref="G219:J219"/>
    <mergeCell ref="B430:K430"/>
    <mergeCell ref="B443:K443"/>
    <mergeCell ref="B444:K444"/>
    <mergeCell ref="B457:K457"/>
    <mergeCell ref="B463:K463"/>
    <mergeCell ref="A442:F442"/>
    <mergeCell ref="G442:J442"/>
    <mergeCell ref="A462:F462"/>
    <mergeCell ref="G462:J462"/>
    <mergeCell ref="A156:F156"/>
    <mergeCell ref="G156:J156"/>
    <mergeCell ref="A166:F166"/>
    <mergeCell ref="G166:J166"/>
    <mergeCell ref="A170:F170"/>
    <mergeCell ref="G170:J170"/>
    <mergeCell ref="B491:K491"/>
    <mergeCell ref="A30:F30"/>
    <mergeCell ref="G30:J30"/>
    <mergeCell ref="A48:F48"/>
    <mergeCell ref="G48:J48"/>
    <mergeCell ref="A81:F81"/>
    <mergeCell ref="G81:J81"/>
    <mergeCell ref="A99:F99"/>
    <mergeCell ref="G99:J99"/>
    <mergeCell ref="A112:F112"/>
    <mergeCell ref="G112:J112"/>
    <mergeCell ref="A116:F116"/>
    <mergeCell ref="G116:J116"/>
    <mergeCell ref="A148:F148"/>
    <mergeCell ref="B472:K472"/>
    <mergeCell ref="B482:K482"/>
    <mergeCell ref="B483:K483"/>
    <mergeCell ref="B486:K486"/>
    <mergeCell ref="A494:F494"/>
    <mergeCell ref="G494:J494"/>
    <mergeCell ref="A495:J495"/>
    <mergeCell ref="A471:F471"/>
    <mergeCell ref="G471:J471"/>
    <mergeCell ref="A481:F481"/>
    <mergeCell ref="G481:J481"/>
    <mergeCell ref="A490:F490"/>
    <mergeCell ref="G490:J490"/>
    <mergeCell ref="B488:K488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C0926-6EDC-40F3-8A24-A5B8872687B7}">
  <sheetPr>
    <pageSetUpPr fitToPage="1"/>
  </sheetPr>
  <dimension ref="A1:XFD53"/>
  <sheetViews>
    <sheetView tabSelected="1" topLeftCell="A27" workbookViewId="0">
      <selection sqref="A1:O52"/>
    </sheetView>
  </sheetViews>
  <sheetFormatPr defaultRowHeight="14.4"/>
  <cols>
    <col min="3" max="14" width="11.33203125" customWidth="1"/>
    <col min="15" max="15" width="28.44140625" customWidth="1"/>
  </cols>
  <sheetData>
    <row r="1" spans="1:39 16381:16384" ht="70.8" customHeight="1">
      <c r="A1" s="107" t="s">
        <v>1281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</row>
    <row r="2" spans="1:39 16381:16384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</row>
    <row r="3" spans="1:39 16381:16384" s="2" customFormat="1" ht="13.8" customHeight="1">
      <c r="A3" s="108" t="s">
        <v>1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79"/>
      <c r="Q3" s="79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M3"/>
    </row>
    <row r="4" spans="1:39 16381:16384" s="3" customFormat="1" ht="13.8" customHeight="1">
      <c r="A4" s="109" t="s">
        <v>5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80"/>
      <c r="Q4" s="80"/>
      <c r="S4" s="4"/>
      <c r="T4" s="5"/>
      <c r="U4" s="5"/>
      <c r="V4" s="6"/>
      <c r="XFA4"/>
      <c r="XFC4"/>
      <c r="XFD4"/>
    </row>
    <row r="5" spans="1:39 16381:16384" s="3" customFormat="1" ht="13.8" customHeight="1">
      <c r="A5" s="110" t="s">
        <v>4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80"/>
      <c r="Q5" s="80"/>
      <c r="S5" s="4"/>
      <c r="T5" s="5"/>
      <c r="U5" s="5"/>
      <c r="V5" s="6"/>
      <c r="XFA5"/>
      <c r="XFC5"/>
      <c r="XFD5"/>
    </row>
    <row r="6" spans="1:39 16381:16384" s="3" customFormat="1" ht="13.8" customHeight="1">
      <c r="A6" s="93" t="s">
        <v>3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80"/>
      <c r="Q6" s="80"/>
      <c r="S6" s="4"/>
      <c r="T6" s="5"/>
      <c r="U6" s="5"/>
      <c r="V6" s="6"/>
      <c r="XFA6"/>
      <c r="XFC6"/>
      <c r="XFD6"/>
    </row>
    <row r="7" spans="1:39 16381:16384" s="3" customFormat="1" ht="13.8" customHeight="1">
      <c r="A7" s="109" t="s">
        <v>2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80"/>
      <c r="Q7" s="80"/>
      <c r="S7" s="4"/>
      <c r="T7" s="5"/>
      <c r="U7" s="5"/>
      <c r="V7" s="6"/>
      <c r="XFA7"/>
      <c r="XFC7"/>
      <c r="XFD7"/>
    </row>
    <row r="8" spans="1:39 16381:16384">
      <c r="A8" s="106" t="s">
        <v>1282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39 16381:16384" ht="20.399999999999999">
      <c r="A9" s="76" t="s">
        <v>1283</v>
      </c>
      <c r="B9" s="75" t="s">
        <v>1284</v>
      </c>
      <c r="C9" s="76" t="s">
        <v>1285</v>
      </c>
      <c r="D9" s="76" t="s">
        <v>1286</v>
      </c>
      <c r="E9" s="76" t="s">
        <v>1287</v>
      </c>
      <c r="F9" s="76" t="s">
        <v>1288</v>
      </c>
      <c r="G9" s="76" t="s">
        <v>1289</v>
      </c>
      <c r="H9" s="76" t="s">
        <v>1290</v>
      </c>
      <c r="I9" s="76" t="s">
        <v>1295</v>
      </c>
      <c r="J9" s="76" t="s">
        <v>1296</v>
      </c>
      <c r="K9" s="76" t="s">
        <v>1297</v>
      </c>
      <c r="L9" s="76" t="s">
        <v>1298</v>
      </c>
      <c r="M9" s="76" t="s">
        <v>1299</v>
      </c>
      <c r="N9" s="76" t="s">
        <v>1300</v>
      </c>
      <c r="O9" s="76" t="s">
        <v>1291</v>
      </c>
    </row>
    <row r="10" spans="1:39 16381:16384">
      <c r="A10" s="111" t="str">
        <f>Planilha1!B12</f>
        <v>SERVIÇOS PRELIMINARES E INDIRETOS</v>
      </c>
      <c r="B10" s="77" t="s">
        <v>1292</v>
      </c>
      <c r="C10" s="81">
        <v>0.1</v>
      </c>
      <c r="D10" s="81">
        <v>0.1</v>
      </c>
      <c r="E10" s="81">
        <v>0.1</v>
      </c>
      <c r="F10" s="81">
        <v>0.1</v>
      </c>
      <c r="G10" s="81">
        <v>0.1</v>
      </c>
      <c r="H10" s="81">
        <v>0.1</v>
      </c>
      <c r="I10" s="81">
        <v>0.1</v>
      </c>
      <c r="J10" s="81">
        <v>0.1</v>
      </c>
      <c r="K10" s="81">
        <v>0.1</v>
      </c>
      <c r="L10" s="81">
        <v>0.1</v>
      </c>
      <c r="M10" s="81"/>
      <c r="N10" s="81"/>
      <c r="O10" s="112">
        <f>SUM(C10:N10)</f>
        <v>0.99999999999999989</v>
      </c>
    </row>
    <row r="11" spans="1:39 16381:16384">
      <c r="A11" s="111"/>
      <c r="B11" s="78" t="s">
        <v>1293</v>
      </c>
      <c r="C11" s="82">
        <f>O11*C10</f>
        <v>23968.074759999996</v>
      </c>
      <c r="D11" s="82">
        <f>O11*C10</f>
        <v>23968.074759999996</v>
      </c>
      <c r="E11" s="82">
        <f>O11*C10</f>
        <v>23968.074759999996</v>
      </c>
      <c r="F11" s="82">
        <f>O11*C10</f>
        <v>23968.074759999996</v>
      </c>
      <c r="G11" s="82">
        <f>O11*C10</f>
        <v>23968.074759999996</v>
      </c>
      <c r="H11" s="82">
        <f>O11*C10</f>
        <v>23968.074759999996</v>
      </c>
      <c r="I11" s="82">
        <f>O11*C10</f>
        <v>23968.074759999996</v>
      </c>
      <c r="J11" s="82">
        <f>O11*C10</f>
        <v>23968.074759999996</v>
      </c>
      <c r="K11" s="82">
        <f>O11*C10</f>
        <v>23968.074759999996</v>
      </c>
      <c r="L11" s="82">
        <f>O11*C10</f>
        <v>23968.074759999996</v>
      </c>
      <c r="M11" s="82"/>
      <c r="N11" s="82"/>
      <c r="O11" s="113">
        <f>Planilha1!K30</f>
        <v>239680.74759999994</v>
      </c>
    </row>
    <row r="12" spans="1:39 16381:16384">
      <c r="A12" s="111" t="str">
        <f>Planilha1!B31</f>
        <v>FUNDAÇÃO</v>
      </c>
      <c r="B12" s="77" t="s">
        <v>1292</v>
      </c>
      <c r="C12" s="81">
        <v>0.5</v>
      </c>
      <c r="D12" s="81">
        <v>0.2</v>
      </c>
      <c r="E12" s="81">
        <v>0.3</v>
      </c>
      <c r="F12" s="81"/>
      <c r="G12" s="81"/>
      <c r="H12" s="81"/>
      <c r="I12" s="81"/>
      <c r="J12" s="81"/>
      <c r="K12" s="81"/>
      <c r="L12" s="81"/>
      <c r="M12" s="81"/>
      <c r="N12" s="81"/>
      <c r="O12" s="112">
        <v>1</v>
      </c>
    </row>
    <row r="13" spans="1:39 16381:16384">
      <c r="A13" s="111"/>
      <c r="B13" s="78" t="s">
        <v>1293</v>
      </c>
      <c r="C13" s="82">
        <f>O13/2</f>
        <v>135400.12630000003</v>
      </c>
      <c r="D13" s="82">
        <f>O13*D12</f>
        <v>54160.050520000019</v>
      </c>
      <c r="E13" s="82">
        <f>O13*E12</f>
        <v>81240.075780000014</v>
      </c>
      <c r="F13" s="82"/>
      <c r="G13" s="82"/>
      <c r="H13" s="82"/>
      <c r="I13" s="82"/>
      <c r="J13" s="82"/>
      <c r="K13" s="82"/>
      <c r="L13" s="82"/>
      <c r="M13" s="82"/>
      <c r="N13" s="82"/>
      <c r="O13" s="113">
        <f>Planilha1!K48</f>
        <v>270800.25260000007</v>
      </c>
    </row>
    <row r="14" spans="1:39 16381:16384">
      <c r="A14" s="111" t="str">
        <f>Planilha1!B49</f>
        <v>ESTRUTURA</v>
      </c>
      <c r="B14" s="77" t="s">
        <v>1292</v>
      </c>
      <c r="C14" s="81">
        <v>0.2</v>
      </c>
      <c r="D14" s="81">
        <v>0.4</v>
      </c>
      <c r="E14" s="81">
        <v>0.1</v>
      </c>
      <c r="F14" s="81">
        <v>0.3</v>
      </c>
      <c r="G14" s="81"/>
      <c r="H14" s="81"/>
      <c r="I14" s="81"/>
      <c r="J14" s="81"/>
      <c r="K14" s="81"/>
      <c r="L14" s="81"/>
      <c r="M14" s="81"/>
      <c r="N14" s="81"/>
      <c r="O14" s="112">
        <v>1</v>
      </c>
    </row>
    <row r="15" spans="1:39 16381:16384">
      <c r="A15" s="111"/>
      <c r="B15" s="78" t="s">
        <v>1293</v>
      </c>
      <c r="C15" s="82">
        <f>O15*C14</f>
        <v>78991.376960000023</v>
      </c>
      <c r="D15" s="82">
        <f>O15*D14</f>
        <v>157982.75392000005</v>
      </c>
      <c r="E15" s="82">
        <f>O15*E14</f>
        <v>39495.688480000012</v>
      </c>
      <c r="F15" s="82">
        <f>O15*F14</f>
        <v>118487.06544000001</v>
      </c>
      <c r="G15" s="82"/>
      <c r="H15" s="82"/>
      <c r="I15" s="82"/>
      <c r="J15" s="82"/>
      <c r="K15" s="82"/>
      <c r="L15" s="82"/>
      <c r="M15" s="82"/>
      <c r="N15" s="82"/>
      <c r="O15" s="113">
        <f>Planilha1!K81</f>
        <v>394956.88480000006</v>
      </c>
    </row>
    <row r="16" spans="1:39 16381:16384">
      <c r="A16" s="111" t="str">
        <f>Planilha1!B82</f>
        <v>ALVENARIA, VEDAÇÕES E DIVISÓRIAS</v>
      </c>
      <c r="B16" s="77" t="s">
        <v>1292</v>
      </c>
      <c r="C16" s="81"/>
      <c r="D16" s="81"/>
      <c r="E16" s="81">
        <v>0.5</v>
      </c>
      <c r="F16" s="81">
        <v>0.5</v>
      </c>
      <c r="G16" s="81"/>
      <c r="H16" s="81"/>
      <c r="I16" s="81"/>
      <c r="J16" s="81"/>
      <c r="K16" s="81"/>
      <c r="L16" s="81"/>
      <c r="M16" s="81"/>
      <c r="N16" s="81"/>
      <c r="O16" s="112">
        <v>1</v>
      </c>
    </row>
    <row r="17" spans="1:15">
      <c r="A17" s="111"/>
      <c r="B17" s="78" t="s">
        <v>1293</v>
      </c>
      <c r="C17" s="82"/>
      <c r="D17" s="82"/>
      <c r="E17" s="82">
        <f>O17/2</f>
        <v>124527.84035</v>
      </c>
      <c r="F17" s="82">
        <f>O17/2</f>
        <v>124527.84035</v>
      </c>
      <c r="G17" s="82"/>
      <c r="H17" s="82"/>
      <c r="I17" s="82"/>
      <c r="J17" s="82"/>
      <c r="K17" s="82"/>
      <c r="L17" s="82"/>
      <c r="M17" s="82"/>
      <c r="N17" s="82"/>
      <c r="O17" s="113">
        <f>Planilha1!K99</f>
        <v>249055.6807</v>
      </c>
    </row>
    <row r="18" spans="1:15">
      <c r="A18" s="111" t="str">
        <f>Planilha1!B100</f>
        <v>COBERTURA</v>
      </c>
      <c r="B18" s="77" t="s">
        <v>1292</v>
      </c>
      <c r="C18" s="81"/>
      <c r="D18" s="81"/>
      <c r="E18" s="81"/>
      <c r="F18" s="81"/>
      <c r="G18" s="81">
        <v>0.5</v>
      </c>
      <c r="H18" s="81">
        <v>0.5</v>
      </c>
      <c r="I18" s="81"/>
      <c r="J18" s="81"/>
      <c r="K18" s="81"/>
      <c r="L18" s="81"/>
      <c r="M18" s="81"/>
      <c r="N18" s="81"/>
      <c r="O18" s="112">
        <v>1</v>
      </c>
    </row>
    <row r="19" spans="1:15">
      <c r="A19" s="111"/>
      <c r="B19" s="78" t="s">
        <v>1293</v>
      </c>
      <c r="C19" s="82"/>
      <c r="D19" s="82"/>
      <c r="E19" s="82"/>
      <c r="F19" s="82"/>
      <c r="G19" s="82">
        <f>O19/2</f>
        <v>60174.5766</v>
      </c>
      <c r="H19" s="82">
        <f>O19/2</f>
        <v>60174.5766</v>
      </c>
      <c r="I19" s="82"/>
      <c r="J19" s="82"/>
      <c r="K19" s="82"/>
      <c r="L19" s="82"/>
      <c r="M19" s="82"/>
      <c r="N19" s="82"/>
      <c r="O19" s="113">
        <f>Planilha1!K112</f>
        <v>120349.1532</v>
      </c>
    </row>
    <row r="20" spans="1:15">
      <c r="A20" s="111" t="str">
        <f>Planilha1!B113</f>
        <v>IMPERMEABILIZAÇÃO</v>
      </c>
      <c r="B20" s="77" t="s">
        <v>1292</v>
      </c>
      <c r="C20" s="81"/>
      <c r="D20" s="81"/>
      <c r="E20" s="81"/>
      <c r="F20" s="81"/>
      <c r="G20" s="81"/>
      <c r="H20" s="81">
        <v>1</v>
      </c>
      <c r="I20" s="81"/>
      <c r="J20" s="81"/>
      <c r="K20" s="81"/>
      <c r="L20" s="81"/>
      <c r="M20" s="81"/>
      <c r="N20" s="81"/>
      <c r="O20" s="112">
        <f>SUM(E20:F20)</f>
        <v>0</v>
      </c>
    </row>
    <row r="21" spans="1:15">
      <c r="A21" s="111"/>
      <c r="B21" s="78" t="s">
        <v>1293</v>
      </c>
      <c r="C21" s="82"/>
      <c r="D21" s="82"/>
      <c r="E21" s="82"/>
      <c r="F21" s="82"/>
      <c r="G21" s="82"/>
      <c r="H21" s="82">
        <f>O21</f>
        <v>19115.472000000002</v>
      </c>
      <c r="I21" s="82"/>
      <c r="J21" s="82"/>
      <c r="K21" s="82"/>
      <c r="L21" s="82"/>
      <c r="M21" s="82"/>
      <c r="N21" s="82"/>
      <c r="O21" s="113">
        <f>Planilha1!K116</f>
        <v>19115.472000000002</v>
      </c>
    </row>
    <row r="22" spans="1:15">
      <c r="A22" s="111" t="str">
        <f>Planilha1!B117</f>
        <v>ESQUADRIAS</v>
      </c>
      <c r="B22" s="77" t="s">
        <v>1292</v>
      </c>
      <c r="C22" s="81"/>
      <c r="D22" s="81"/>
      <c r="E22" s="81"/>
      <c r="F22" s="81"/>
      <c r="G22" s="81">
        <v>0.5</v>
      </c>
      <c r="H22" s="81">
        <v>0.5</v>
      </c>
      <c r="I22" s="81"/>
      <c r="J22" s="81"/>
      <c r="K22" s="81"/>
      <c r="L22" s="81"/>
      <c r="M22" s="81"/>
      <c r="N22" s="81"/>
      <c r="O22" s="112">
        <v>1</v>
      </c>
    </row>
    <row r="23" spans="1:15">
      <c r="A23" s="111"/>
      <c r="B23" s="78" t="s">
        <v>1293</v>
      </c>
      <c r="C23" s="82"/>
      <c r="D23" s="82"/>
      <c r="E23" s="82"/>
      <c r="F23" s="82"/>
      <c r="G23" s="82">
        <f>O23/2</f>
        <v>126769.58235000001</v>
      </c>
      <c r="H23" s="82">
        <f>O23/2</f>
        <v>126769.58235000001</v>
      </c>
      <c r="I23" s="82"/>
      <c r="J23" s="82"/>
      <c r="K23" s="82"/>
      <c r="L23" s="82"/>
      <c r="M23" s="82"/>
      <c r="N23" s="82"/>
      <c r="O23" s="113">
        <f>Planilha1!K148</f>
        <v>253539.16470000002</v>
      </c>
    </row>
    <row r="24" spans="1:15">
      <c r="A24" s="111" t="str">
        <f>Planilha1!B149</f>
        <v>REVESTIMENTO DE PAREDE</v>
      </c>
      <c r="B24" s="77" t="s">
        <v>1292</v>
      </c>
      <c r="C24" s="81"/>
      <c r="D24" s="81"/>
      <c r="E24" s="81"/>
      <c r="F24" s="81"/>
      <c r="G24" s="81"/>
      <c r="H24" s="81">
        <v>0.5</v>
      </c>
      <c r="I24" s="81">
        <v>0.5</v>
      </c>
      <c r="J24" s="81"/>
      <c r="K24" s="81"/>
      <c r="L24" s="81"/>
      <c r="M24" s="81"/>
      <c r="N24" s="81"/>
      <c r="O24" s="112">
        <v>1</v>
      </c>
    </row>
    <row r="25" spans="1:15">
      <c r="A25" s="111"/>
      <c r="B25" s="78" t="s">
        <v>1293</v>
      </c>
      <c r="C25" s="82"/>
      <c r="D25" s="82"/>
      <c r="E25" s="82"/>
      <c r="F25" s="82"/>
      <c r="G25" s="82"/>
      <c r="H25" s="82">
        <f>O25/2</f>
        <v>55071.879950000002</v>
      </c>
      <c r="I25" s="82">
        <f>O25/2</f>
        <v>55071.879950000002</v>
      </c>
      <c r="J25" s="82"/>
      <c r="K25" s="82"/>
      <c r="L25" s="82"/>
      <c r="M25" s="82"/>
      <c r="N25" s="82"/>
      <c r="O25" s="113">
        <f>Planilha1!K156</f>
        <v>110143.7599</v>
      </c>
    </row>
    <row r="26" spans="1:15">
      <c r="A26" s="111" t="str">
        <f>Planilha1!B157</f>
        <v>REVESTIMENTO DE PISO INTERNO</v>
      </c>
      <c r="B26" s="77" t="s">
        <v>1292</v>
      </c>
      <c r="C26" s="81"/>
      <c r="D26" s="81"/>
      <c r="E26" s="81"/>
      <c r="F26" s="81"/>
      <c r="G26" s="81"/>
      <c r="H26" s="81"/>
      <c r="I26" s="81">
        <v>0.5</v>
      </c>
      <c r="J26" s="81">
        <v>0.5</v>
      </c>
      <c r="K26" s="81"/>
      <c r="L26" s="81"/>
      <c r="M26" s="81"/>
      <c r="N26" s="81"/>
      <c r="O26" s="112">
        <v>1</v>
      </c>
    </row>
    <row r="27" spans="1:15">
      <c r="A27" s="111"/>
      <c r="B27" s="78" t="s">
        <v>1293</v>
      </c>
      <c r="C27" s="82"/>
      <c r="D27" s="82"/>
      <c r="E27" s="82"/>
      <c r="F27" s="82"/>
      <c r="G27" s="82"/>
      <c r="H27" s="82"/>
      <c r="I27" s="82">
        <f>O27/2</f>
        <v>54810.769650000002</v>
      </c>
      <c r="J27" s="82">
        <f>O27/2</f>
        <v>54810.769650000002</v>
      </c>
      <c r="K27" s="82"/>
      <c r="L27" s="82"/>
      <c r="M27" s="82"/>
      <c r="N27" s="82"/>
      <c r="O27" s="113">
        <f>Planilha1!K166</f>
        <v>109621.5393</v>
      </c>
    </row>
    <row r="28" spans="1:15">
      <c r="A28" s="111" t="str">
        <f>Planilha1!B167</f>
        <v>REVESTIMENTO DE PISO EXTERNO</v>
      </c>
      <c r="B28" s="77" t="s">
        <v>1292</v>
      </c>
      <c r="C28" s="81"/>
      <c r="D28" s="81"/>
      <c r="E28" s="81"/>
      <c r="F28" s="81"/>
      <c r="G28" s="81"/>
      <c r="H28" s="81"/>
      <c r="I28" s="81">
        <v>0.5</v>
      </c>
      <c r="J28" s="81">
        <v>0.5</v>
      </c>
      <c r="K28" s="81"/>
      <c r="L28" s="81"/>
      <c r="M28" s="81"/>
      <c r="N28" s="81"/>
      <c r="O28" s="112">
        <v>1</v>
      </c>
    </row>
    <row r="29" spans="1:15">
      <c r="A29" s="111"/>
      <c r="B29" s="78" t="s">
        <v>1293</v>
      </c>
      <c r="C29" s="82"/>
      <c r="D29" s="82"/>
      <c r="E29" s="82"/>
      <c r="F29" s="82"/>
      <c r="G29" s="82"/>
      <c r="H29" s="82"/>
      <c r="I29" s="82">
        <f>O29/2</f>
        <v>23892.145499999999</v>
      </c>
      <c r="J29" s="82">
        <f>O29/2</f>
        <v>23892.145499999999</v>
      </c>
      <c r="K29" s="82"/>
      <c r="L29" s="82"/>
      <c r="M29" s="82"/>
      <c r="N29" s="82"/>
      <c r="O29" s="113">
        <f>Planilha1!K170</f>
        <v>47784.290999999997</v>
      </c>
    </row>
    <row r="30" spans="1:15">
      <c r="A30" s="111" t="str">
        <f>Planilha1!B171</f>
        <v>REVESTIMENTO DE TETO</v>
      </c>
      <c r="B30" s="77" t="s">
        <v>1292</v>
      </c>
      <c r="C30" s="81"/>
      <c r="D30" s="81"/>
      <c r="E30" s="81"/>
      <c r="F30" s="81"/>
      <c r="G30" s="81"/>
      <c r="H30" s="81"/>
      <c r="I30" s="81">
        <v>1</v>
      </c>
      <c r="J30" s="81"/>
      <c r="K30" s="81"/>
      <c r="L30" s="81"/>
      <c r="M30" s="81"/>
      <c r="N30" s="81"/>
      <c r="O30" s="112">
        <v>1</v>
      </c>
    </row>
    <row r="31" spans="1:15">
      <c r="A31" s="111"/>
      <c r="B31" s="78" t="s">
        <v>1293</v>
      </c>
      <c r="C31" s="82"/>
      <c r="D31" s="82"/>
      <c r="E31" s="82"/>
      <c r="F31" s="82"/>
      <c r="G31" s="82"/>
      <c r="H31" s="82"/>
      <c r="I31" s="82">
        <f>O31</f>
        <v>51421.484399999994</v>
      </c>
      <c r="J31" s="82"/>
      <c r="K31" s="82"/>
      <c r="L31" s="82"/>
      <c r="M31" s="82"/>
      <c r="N31" s="82"/>
      <c r="O31" s="113">
        <f>Planilha1!K174</f>
        <v>51421.484399999994</v>
      </c>
    </row>
    <row r="32" spans="1:15">
      <c r="A32" s="111" t="str">
        <f>Planilha1!B175</f>
        <v>PINTURA</v>
      </c>
      <c r="B32" s="77" t="s">
        <v>1292</v>
      </c>
      <c r="C32" s="81"/>
      <c r="D32" s="81"/>
      <c r="E32" s="81"/>
      <c r="F32" s="81"/>
      <c r="G32" s="81"/>
      <c r="H32" s="81"/>
      <c r="I32" s="81">
        <v>0.3</v>
      </c>
      <c r="J32" s="81">
        <v>0.3</v>
      </c>
      <c r="K32" s="81">
        <v>0.4</v>
      </c>
      <c r="L32" s="81"/>
      <c r="M32" s="81"/>
      <c r="N32" s="81"/>
      <c r="O32" s="112">
        <v>1</v>
      </c>
    </row>
    <row r="33" spans="1:15">
      <c r="A33" s="111"/>
      <c r="B33" s="78" t="s">
        <v>1293</v>
      </c>
      <c r="C33" s="82"/>
      <c r="D33" s="82"/>
      <c r="E33" s="82"/>
      <c r="F33" s="82"/>
      <c r="G33" s="82"/>
      <c r="H33" s="82"/>
      <c r="I33" s="82">
        <f>O33*I32</f>
        <v>35078.200559999997</v>
      </c>
      <c r="J33" s="82">
        <f>O33*J32</f>
        <v>35078.200559999997</v>
      </c>
      <c r="K33" s="82">
        <f>O33*K32</f>
        <v>46770.934080000006</v>
      </c>
      <c r="L33" s="82"/>
      <c r="M33" s="82"/>
      <c r="N33" s="82"/>
      <c r="O33" s="113">
        <f>Planilha1!K188</f>
        <v>116927.3352</v>
      </c>
    </row>
    <row r="34" spans="1:15">
      <c r="A34" s="111" t="str">
        <f>Planilha1!B189</f>
        <v>MARMORARIA</v>
      </c>
      <c r="B34" s="77" t="s">
        <v>1292</v>
      </c>
      <c r="C34" s="81"/>
      <c r="D34" s="81"/>
      <c r="E34" s="81"/>
      <c r="F34" s="81"/>
      <c r="G34" s="81"/>
      <c r="H34" s="81"/>
      <c r="I34" s="81"/>
      <c r="J34" s="81"/>
      <c r="K34" s="81">
        <v>1</v>
      </c>
      <c r="L34" s="81"/>
      <c r="M34" s="81"/>
      <c r="N34" s="81"/>
      <c r="O34" s="112">
        <v>1</v>
      </c>
    </row>
    <row r="35" spans="1:15">
      <c r="A35" s="111"/>
      <c r="B35" s="78" t="s">
        <v>1293</v>
      </c>
      <c r="C35" s="82"/>
      <c r="D35" s="82"/>
      <c r="E35" s="82"/>
      <c r="F35" s="82"/>
      <c r="G35" s="82"/>
      <c r="H35" s="82"/>
      <c r="I35" s="82"/>
      <c r="J35" s="82"/>
      <c r="K35" s="82">
        <f>O35</f>
        <v>16440.732</v>
      </c>
      <c r="L35" s="82"/>
      <c r="M35" s="82"/>
      <c r="N35" s="82"/>
      <c r="O35" s="113">
        <f>Planilha1!K191</f>
        <v>16440.732</v>
      </c>
    </row>
    <row r="36" spans="1:15">
      <c r="A36" s="111" t="str">
        <f>Planilha1!B192</f>
        <v>LOUÇAS, METAIS E ACESSÓRIOS</v>
      </c>
      <c r="B36" s="77" t="s">
        <v>1292</v>
      </c>
      <c r="C36" s="81"/>
      <c r="D36" s="81"/>
      <c r="E36" s="81"/>
      <c r="F36" s="81"/>
      <c r="G36" s="81"/>
      <c r="H36" s="81"/>
      <c r="I36" s="81"/>
      <c r="J36" s="81"/>
      <c r="K36" s="81"/>
      <c r="L36" s="81">
        <v>0.7</v>
      </c>
      <c r="M36" s="81"/>
      <c r="N36" s="81">
        <v>0.3</v>
      </c>
      <c r="O36" s="112">
        <v>1</v>
      </c>
    </row>
    <row r="37" spans="1:15">
      <c r="A37" s="111"/>
      <c r="B37" s="78" t="s">
        <v>1293</v>
      </c>
      <c r="C37" s="82"/>
      <c r="D37" s="82"/>
      <c r="E37" s="82"/>
      <c r="F37" s="82"/>
      <c r="G37" s="82"/>
      <c r="H37" s="82"/>
      <c r="I37" s="82"/>
      <c r="J37" s="82"/>
      <c r="K37" s="82"/>
      <c r="L37" s="82">
        <f>O37*L36</f>
        <v>51966.611619999996</v>
      </c>
      <c r="M37" s="82"/>
      <c r="N37" s="82">
        <f>O37*N36</f>
        <v>22271.404979999999</v>
      </c>
      <c r="O37" s="113">
        <f>Planilha1!K219</f>
        <v>74238.016600000003</v>
      </c>
    </row>
    <row r="38" spans="1:15">
      <c r="A38" s="111" t="str">
        <f>Planilha1!B220</f>
        <v>INSTALAÇÕES HIDROSSANITÁRIAS</v>
      </c>
      <c r="B38" s="77" t="s">
        <v>1292</v>
      </c>
      <c r="C38" s="81"/>
      <c r="D38" s="81"/>
      <c r="E38" s="81"/>
      <c r="F38" s="81"/>
      <c r="G38" s="81"/>
      <c r="H38" s="81"/>
      <c r="I38" s="81"/>
      <c r="J38" s="81"/>
      <c r="K38" s="81"/>
      <c r="L38" s="81">
        <v>0.5</v>
      </c>
      <c r="M38" s="81">
        <v>0.5</v>
      </c>
      <c r="N38" s="81"/>
      <c r="O38" s="112">
        <v>1</v>
      </c>
    </row>
    <row r="39" spans="1:15">
      <c r="A39" s="111"/>
      <c r="B39" s="78" t="s">
        <v>1293</v>
      </c>
      <c r="C39" s="82"/>
      <c r="D39" s="82"/>
      <c r="E39" s="82"/>
      <c r="F39" s="82"/>
      <c r="G39" s="82"/>
      <c r="H39" s="82"/>
      <c r="I39" s="82"/>
      <c r="J39" s="82"/>
      <c r="K39" s="82"/>
      <c r="L39" s="82">
        <f>O39/2</f>
        <v>105242.41799999999</v>
      </c>
      <c r="M39" s="82">
        <f>O39*M38</f>
        <v>105242.41799999999</v>
      </c>
      <c r="N39" s="82"/>
      <c r="O39" s="113">
        <f>Planilha1!K331</f>
        <v>210484.83599999998</v>
      </c>
    </row>
    <row r="40" spans="1:15">
      <c r="A40" s="111" t="str">
        <f>Planilha1!B332</f>
        <v>INSTALAÇÕES ELÉTRICAS</v>
      </c>
      <c r="B40" s="77" t="s">
        <v>1292</v>
      </c>
      <c r="C40" s="81"/>
      <c r="D40" s="81"/>
      <c r="E40" s="81"/>
      <c r="F40" s="81"/>
      <c r="G40" s="81"/>
      <c r="H40" s="81"/>
      <c r="I40" s="81"/>
      <c r="J40" s="81">
        <v>0.2</v>
      </c>
      <c r="K40" s="81">
        <v>0.3</v>
      </c>
      <c r="L40" s="81">
        <v>0.1</v>
      </c>
      <c r="M40" s="81">
        <v>0.2</v>
      </c>
      <c r="N40" s="81">
        <v>0.2</v>
      </c>
      <c r="O40" s="112">
        <v>1</v>
      </c>
    </row>
    <row r="41" spans="1:15">
      <c r="A41" s="111"/>
      <c r="B41" s="78" t="s">
        <v>1293</v>
      </c>
      <c r="C41" s="82"/>
      <c r="D41" s="82"/>
      <c r="E41" s="82"/>
      <c r="F41" s="82"/>
      <c r="G41" s="82"/>
      <c r="H41" s="82"/>
      <c r="I41" s="82"/>
      <c r="J41" s="82">
        <f>O41*J40</f>
        <v>66737.356199999995</v>
      </c>
      <c r="K41" s="82">
        <f>O41*K40</f>
        <v>100106.03429999998</v>
      </c>
      <c r="L41" s="82">
        <f>O41*L40</f>
        <v>33368.678099999997</v>
      </c>
      <c r="M41" s="82">
        <f>O41*M40</f>
        <v>66737.356199999995</v>
      </c>
      <c r="N41" s="82">
        <f>O41*N40</f>
        <v>66737.356199999995</v>
      </c>
      <c r="O41" s="113">
        <f>Planilha1!K442</f>
        <v>333686.78099999996</v>
      </c>
    </row>
    <row r="42" spans="1:15">
      <c r="A42" s="111" t="str">
        <f>Planilha1!B443</f>
        <v>CLIMATIZAÇÃO</v>
      </c>
      <c r="B42" s="77" t="s">
        <v>1292</v>
      </c>
      <c r="C42" s="81"/>
      <c r="D42" s="81"/>
      <c r="E42" s="81"/>
      <c r="F42" s="81"/>
      <c r="G42" s="81"/>
      <c r="H42" s="81"/>
      <c r="I42" s="81"/>
      <c r="J42" s="81"/>
      <c r="K42" s="81">
        <v>0.3</v>
      </c>
      <c r="L42" s="81"/>
      <c r="M42" s="81">
        <v>0.2</v>
      </c>
      <c r="N42" s="81">
        <v>0.5</v>
      </c>
      <c r="O42" s="112">
        <v>1</v>
      </c>
    </row>
    <row r="43" spans="1:15">
      <c r="A43" s="111"/>
      <c r="B43" s="78" t="s">
        <v>1293</v>
      </c>
      <c r="C43" s="82"/>
      <c r="D43" s="82"/>
      <c r="E43" s="82"/>
      <c r="F43" s="82"/>
      <c r="G43" s="82"/>
      <c r="H43" s="82"/>
      <c r="I43" s="82"/>
      <c r="J43" s="82"/>
      <c r="K43" s="82">
        <f>O43*K42</f>
        <v>39054.921000000002</v>
      </c>
      <c r="L43" s="82"/>
      <c r="M43" s="82">
        <f>O43*M42</f>
        <v>26036.614000000001</v>
      </c>
      <c r="N43" s="82">
        <f>O43*N42</f>
        <v>65091.535000000003</v>
      </c>
      <c r="O43" s="113">
        <f>Planilha1!K462</f>
        <v>130183.07</v>
      </c>
    </row>
    <row r="44" spans="1:15">
      <c r="A44" s="111" t="str">
        <f>Planilha1!B463</f>
        <v>DADOS E VOZ</v>
      </c>
      <c r="B44" s="77" t="s">
        <v>1292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>
        <v>1</v>
      </c>
      <c r="N44" s="81">
        <v>1</v>
      </c>
      <c r="O44" s="112">
        <v>1</v>
      </c>
    </row>
    <row r="45" spans="1:15">
      <c r="A45" s="111"/>
      <c r="B45" s="78" t="s">
        <v>1293</v>
      </c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>
        <f>O45</f>
        <v>8416.8960000000006</v>
      </c>
      <c r="N45" s="82">
        <f>O45</f>
        <v>8416.8960000000006</v>
      </c>
      <c r="O45" s="113">
        <f>Planilha1!K471</f>
        <v>8416.8960000000006</v>
      </c>
    </row>
    <row r="46" spans="1:15">
      <c r="A46" s="111" t="str">
        <f>Planilha1!B472</f>
        <v>GASES MEDICINAIS</v>
      </c>
      <c r="B46" s="77" t="s">
        <v>1292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>
        <v>1</v>
      </c>
      <c r="N46" s="81">
        <v>1</v>
      </c>
      <c r="O46" s="112">
        <v>1</v>
      </c>
    </row>
    <row r="47" spans="1:15">
      <c r="A47" s="111"/>
      <c r="B47" s="78" t="s">
        <v>1293</v>
      </c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>
        <f>O47</f>
        <v>13124.590000000002</v>
      </c>
      <c r="O47" s="113">
        <f>Planilha1!K481</f>
        <v>13124.590000000002</v>
      </c>
    </row>
    <row r="48" spans="1:15">
      <c r="A48" s="111" t="str">
        <f>Planilha1!B482</f>
        <v>URBANIZAÇÃO</v>
      </c>
      <c r="B48" s="77" t="s">
        <v>1292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>
        <f>O48</f>
        <v>1</v>
      </c>
      <c r="O48" s="112">
        <v>1</v>
      </c>
    </row>
    <row r="49" spans="1:15">
      <c r="A49" s="111"/>
      <c r="B49" s="78" t="s">
        <v>1293</v>
      </c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>
        <f>O49</f>
        <v>10411.836900000002</v>
      </c>
      <c r="O49" s="113">
        <f>Planilha1!K490</f>
        <v>10411.836900000002</v>
      </c>
    </row>
    <row r="50" spans="1:15">
      <c r="A50" s="111" t="str">
        <f>Planilha1!B491</f>
        <v>SERVIÇOS COMPLEMENTARES</v>
      </c>
      <c r="B50" s="77" t="s">
        <v>1292</v>
      </c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>
        <f>O50</f>
        <v>1</v>
      </c>
      <c r="O50" s="112">
        <v>1</v>
      </c>
    </row>
    <row r="51" spans="1:15">
      <c r="A51" s="111"/>
      <c r="B51" s="78" t="s">
        <v>1293</v>
      </c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>
        <f>O51</f>
        <v>13294.518599999999</v>
      </c>
      <c r="O51" s="113">
        <f>Planilha1!K494</f>
        <v>13294.518599999999</v>
      </c>
    </row>
    <row r="52" spans="1:15">
      <c r="A52" s="114" t="s">
        <v>1294</v>
      </c>
      <c r="B52" s="115"/>
      <c r="C52" s="116">
        <f t="shared" ref="C52:F52" si="0">C11+C13+C17+C43+C41+C39+C37+C35+C33+C31+C29+C27+C25+C23+C21+C19+C15+C45+C47+C49+C51</f>
        <v>238359.57802000004</v>
      </c>
      <c r="D52" s="116">
        <f t="shared" si="0"/>
        <v>236110.87920000005</v>
      </c>
      <c r="E52" s="116">
        <f t="shared" si="0"/>
        <v>269231.67937000003</v>
      </c>
      <c r="F52" s="116">
        <f t="shared" si="0"/>
        <v>266982.98054999998</v>
      </c>
      <c r="G52" s="116">
        <f>G11+G13+G17+G43+G41+G39+G37+G35+G33+G31+G29+G27+G25+G23+G21+G19+G15+G45+G47+G49+G51</f>
        <v>210912.23371</v>
      </c>
      <c r="H52" s="116">
        <f t="shared" ref="H52" si="1">H11+H13+H17+H43+H41+H39+H37+H35+H33+H31+H29+H27+H25+H23+H21+H19+H15+H45+H47+H49+H51</f>
        <v>285099.58565999998</v>
      </c>
      <c r="I52" s="116">
        <f t="shared" ref="I52" si="2">I11+I13+I17+I43+I41+I39+I37+I35+I33+I31+I29+I27+I25+I23+I21+I19+I15+I45+I47+I49+I51</f>
        <v>244242.55481999999</v>
      </c>
      <c r="J52" s="116">
        <f t="shared" ref="J52" si="3">J11+J13+J17+J43+J41+J39+J37+J35+J33+J31+J29+J27+J25+J23+J21+J19+J15+J45+J47+J49+J51</f>
        <v>204486.54666999998</v>
      </c>
      <c r="K52" s="116">
        <f t="shared" ref="K52:L52" si="4">K11+K13+K17+K43+K41+K39+K37+K35+K33+K31+K29+K27+K25+K23+K21+K19+K15+K45+K47+K49+K51</f>
        <v>226340.69613999999</v>
      </c>
      <c r="L52" s="116">
        <f t="shared" si="4"/>
        <v>214545.78247999999</v>
      </c>
      <c r="M52" s="116">
        <f t="shared" ref="M52" si="5">M11+M13+M17+M43+M41+M39+M37+M35+M33+M31+M29+M27+M25+M23+M21+M19+M15+M45+M47+M49+M51</f>
        <v>206433.28419999999</v>
      </c>
      <c r="N52" s="116">
        <f t="shared" ref="N52" si="6">N11+N13+N17+N43+N41+N39+N37+N35+N33+N31+N29+N27+N25+N23+N21+N19+N15+N45+N47+N49+N51</f>
        <v>199348.13768000001</v>
      </c>
      <c r="O52" s="116">
        <f>O35+O33+O31+O29+O27+O25+O23+O21+O19+O17+O15+O13+O11+O37+O39+O41+O43+O45+O47+O49+O51</f>
        <v>2793677.0424999995</v>
      </c>
    </row>
    <row r="53" spans="1:15">
      <c r="O53">
        <f>Planilha1!K495</f>
        <v>2793677.0425</v>
      </c>
    </row>
  </sheetData>
  <mergeCells count="28">
    <mergeCell ref="A1:O2"/>
    <mergeCell ref="A3:O3"/>
    <mergeCell ref="A4:O4"/>
    <mergeCell ref="A5:O5"/>
    <mergeCell ref="A6:O6"/>
    <mergeCell ref="A32:A33"/>
    <mergeCell ref="A20:A21"/>
    <mergeCell ref="A22:A23"/>
    <mergeCell ref="A24:A25"/>
    <mergeCell ref="A26:A27"/>
    <mergeCell ref="A28:A29"/>
    <mergeCell ref="A30:A31"/>
    <mergeCell ref="A8:O8"/>
    <mergeCell ref="A10:A11"/>
    <mergeCell ref="A12:A13"/>
    <mergeCell ref="A14:A15"/>
    <mergeCell ref="A16:A17"/>
    <mergeCell ref="A7:O7"/>
    <mergeCell ref="A46:A47"/>
    <mergeCell ref="A48:A49"/>
    <mergeCell ref="A50:A51"/>
    <mergeCell ref="A44:A45"/>
    <mergeCell ref="A34:A35"/>
    <mergeCell ref="A36:A37"/>
    <mergeCell ref="A38:A39"/>
    <mergeCell ref="A40:A41"/>
    <mergeCell ref="A42:A43"/>
    <mergeCell ref="A18:A19"/>
  </mergeCells>
  <phoneticPr fontId="30" type="noConversion"/>
  <pageMargins left="0.511811024" right="0.511811024" top="0.78740157499999996" bottom="0.78740157499999996" header="0.31496062000000002" footer="0.31496062000000002"/>
  <pageSetup paperSize="9" scale="7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Planilha1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Madu Vasco</dc:creator>
  <cp:lastModifiedBy>Madu Vasco</cp:lastModifiedBy>
  <cp:lastPrinted>2025-10-29T11:04:16Z</cp:lastPrinted>
  <dcterms:created xsi:type="dcterms:W3CDTF">2025-10-08T14:41:53Z</dcterms:created>
  <dcterms:modified xsi:type="dcterms:W3CDTF">2025-10-29T14:42:39Z</dcterms:modified>
</cp:coreProperties>
</file>